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Depto_Contabilidad\O.F.S\JUMAPAC GENERADOR CP 2025\INFORMACION FINANCIERA ZFIR032 2501\"/>
    </mc:Choice>
  </mc:AlternateContent>
  <xr:revisionPtr revIDLastSave="0" documentId="8_{E350EE2B-0D14-4E96-901F-A443BF8355BD}" xr6:coauthVersionLast="47" xr6:coauthVersionMax="47" xr10:uidLastSave="{00000000-0000-0000-0000-000000000000}"/>
  <bookViews>
    <workbookView xWindow="-120" yWindow="-120" windowWidth="29040" windowHeight="15840" tabRatio="863" firstSheet="1" activeTab="7" xr2:uid="{00000000-000D-0000-FFFF-FFFF00000000}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E167" i="59" s="1"/>
  <c r="C159" i="59"/>
  <c r="C155" i="59"/>
  <c r="C144" i="59"/>
  <c r="E155" i="59" l="1"/>
  <c r="C49" i="65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 s="1"/>
  <c r="C57" i="60"/>
  <c r="C66" i="62"/>
  <c r="C49" i="62" s="1"/>
  <c r="D66" i="62"/>
  <c r="D49" i="62" s="1"/>
  <c r="D145" i="62" s="1"/>
  <c r="C94" i="60"/>
  <c r="E94" i="60" s="1"/>
  <c r="C69" i="60"/>
  <c r="C145" i="62" l="1"/>
  <c r="E48" i="62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F56" i="59" l="1"/>
  <c r="H110" i="59"/>
  <c r="F76" i="59"/>
  <c r="E127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<sst xmlns="http://schemas.openxmlformats.org/spreadsheetml/2006/main" count="860" uniqueCount="604">
  <si>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</si>
  <si>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</si>
  <si>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</si>
  <si>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</si>
  <si>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</si>
  <si>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</si>
  <si>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</si>
  <si>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</si>
  <si>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</si>
  <si>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</si>
  <si>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</si>
  <si>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</si>
  <si>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</si>
  <si>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</si>
  <si>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</si>
  <si>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</si>
  <si>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</si>
  <si>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</si>
  <si>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</si>
  <si>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</si>
  <si>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</si>
  <si>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</si>
  <si>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</si>
  <si>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</si>
  <si>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</si>
  <si>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</si>
  <si>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</si>
  <si>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</si>
  <si>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</si>
  <si>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</si>
  <si>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</si>
  <si>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</si>
  <si>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</si>
  <si>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</si>
  <si>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</si>
  <si>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</si>
  <si>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</si>
  <si>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</si>
  <si>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</si>
  <si>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</si>
  <si>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</si>
  <si>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</si>
  <si>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</si>
  <si>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</si>
  <si>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</si>
  <si>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</si>
  <si>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</si>
  <si>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</si>
  <si>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</si>
  <si>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</si>
  <si>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</si>
  <si>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</si>
  <si>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</si>
  <si>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</si>
  <si>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</si>
  <si>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</si>
  <si>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</si>
  <si>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</si>
  <si>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</si>
  <si>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</si>
  <si>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</si>
  <si>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</si>
  <si>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</si>
  <si>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</si>
  <si>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</si>
  <si>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</si>
  <si>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</si>
  <si>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</si>
  <si>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</si>
  <si>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</si>
  <si>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</si>
  <si>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</si>
  <si>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</si>
  <si>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</si>
  <si>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</si>
  <si>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</si>
  <si>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</si>
  <si>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</si>
  <si>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</si>
  <si>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</si>
  <si>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</si>
  <si>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</si>
  <si>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</si>
  <si>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</si>
  <si>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</si>
  <si>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</si>
  <si>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</si>
  <si>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</si>
  <si>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</si>
  <si>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</si>
  <si>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</si>
  <si>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</si>
  <si>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</si>
  <si>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</si>
  <si>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</si>
  <si>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</si>
  <si>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</si>
  <si>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</si>
  <si>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</si>
  <si>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</si>
  <si>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</si>
  <si>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</si>
  <si>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</si>
  <si>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</si>
  <si>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</si>
  <si>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</si>
  <si>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</si>
  <si>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</si>
  <si>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</si>
  <si>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</si>
  <si>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</si>
  <si>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</si>
  <si>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</si>
  <si>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</si>
  <si>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</si>
  <si>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</si>
  <si>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</si>
  <si>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</si>
  <si>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</si>
  <si>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</si>
  <si>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</si>
  <si>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</si>
  <si>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</si>
  <si>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</si>
  <si>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</si>
  <si>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</si>
  <si>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</si>
  <si>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</si>
  <si>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</si>
  <si>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</si>
  <si>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</si>
  <si>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</si>
  <si>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</si>
  <si>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</si>
  <si>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</si>
  <si>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</si>
  <si>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</si>
  <si>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</si>
  <si>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</si>
  <si>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</si>
  <si>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</si>
  <si>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</si>
  <si>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</si>
  <si>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</si>
  <si>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</si>
  <si>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</si>
  <si>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</si>
  <si>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</si>
  <si>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</si>
  <si>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</si>
  <si>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</si>
  <si>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</si>
  <si>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</si>
  <si>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</si>
  <si>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</si>
  <si>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</si>
  <si>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</si>
  <si>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</si>
  <si>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</si>
  <si>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</si>
  <si>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</si>
  <si>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</si>
  <si>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</si>
  <si>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</si>
  <si>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</si>
  <si>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</si>
  <si>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</si>
  <si>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</si>
  <si>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</si>
  <si>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</si>
  <si>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</si>
  <si>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</si>
  <si>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</si>
  <si>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</si>
  <si>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</si>
  <si>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</si>
  <si>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</si>
  <si>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</si>
  <si>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</si>
  <si>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</si>
  <si>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</si>
  <si>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</si>
  <si>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</si>
  <si>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</si>
  <si>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</si>
  <si>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</si>
  <si>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</si>
  <si>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</si>
  <si>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</si>
  <si>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</si>
  <si>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</si>
  <si>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</si>
  <si>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</si>
  <si>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</si>
  <si>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</si>
  <si>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</si>
  <si>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</si>
  <si>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</si>
  <si>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</si>
  <si>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</si>
  <si>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</si>
  <si>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</si>
  <si>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</si>
  <si>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</si>
  <si>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</si>
  <si>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</si>
  <si>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</si>
  <si>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</si>
  <si>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</si>
  <si>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</si>
  <si>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</si>
  <si>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</si>
  <si>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</si>
  <si>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</si>
  <si>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</si>
  <si>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</si>
  <si>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</si>
  <si>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</si>
  <si>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</si>
  <si>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</si>
  <si>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</si>
  <si>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</si>
  <si>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</si>
  <si>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</si>
  <si>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</si>
  <si>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</si>
  <si>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</si>
  <si>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</si>
  <si>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</si>
  <si>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</si>
  <si>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</si>
  <si>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</si>
  <si>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</si>
  <si>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</si>
  <si>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</si>
  <si>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</si>
  <si>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</si>
  <si>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</si>
  <si>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</si>
  <si>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</si>
  <si>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</si>
  <si>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</si>
  <si>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</si>
  <si>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</si>
  <si>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</si>
  <si>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</si>
  <si>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</si>
  <si>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</si>
  <si>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</si>
  <si>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</si>
  <si>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</si>
  <si>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</si>
  <si>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</si>
  <si>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</si>
  <si>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</si>
  <si>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</si>
  <si>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</si>
  <si>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</si>
  <si>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</si>
  <si>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</si>
  <si>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</si>
  <si>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</si>
  <si>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</si>
  <si>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</si>
  <si>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</si>
  <si>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</si>
  <si>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</si>
  <si>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</si>
  <si>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</si>
  <si>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</si>
  <si>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</si>
  <si>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</si>
  <si>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</si>
  <si>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</si>
  <si>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</si>
  <si>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</si>
  <si>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</si>
  <si>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</si>
  <si>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</si>
  <si>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</si>
  <si>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</si>
  <si>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</si>
  <si>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</si>
  <si>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</si>
  <si>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</si>
  <si>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</si>
  <si>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</si>
  <si>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</si>
  <si>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</si>
  <si>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</si>
  <si>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</si>
  <si>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</si>
  <si>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</si>
  <si>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</si>
  <si>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</si>
  <si>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</si>
  <si>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</si>
  <si>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</si>
  <si>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</si>
  <si>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</si>
  <si>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</si>
  <si>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</si>
  <si>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</si>
  <si>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</si>
  <si>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</si>
  <si>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</si>
  <si>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</si>
  <si>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</si>
  <si>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</si>
  <si>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</si>
  <si>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</si>
  <si>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</si>
  <si>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</si>
  <si>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</si>
  <si>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</si>
  <si>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</si>
  <si>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</si>
  <si>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</si>
  <si>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</si>
  <si>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</si>
  <si>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</si>
  <si>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</si>
  <si>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</si>
  <si>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</si>
  <si>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</si>
  <si>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</si>
  <si>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</si>
  <si>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</si>
  <si>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</si>
  <si>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</si>
  <si>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</si>
  <si>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</si>
  <si>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</si>
  <si>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</si>
  <si>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</si>
  <si>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</si>
  <si>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</si>
  <si>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</si>
  <si>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</si>
  <si>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</si>
  <si>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</si>
  <si>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</si>
  <si>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</si>
  <si>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</si>
  <si>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</si>
  <si>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</si>
  <si>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</si>
  <si>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</si>
  <si>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</si>
  <si>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</si>
  <si>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</si>
  <si>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</si>
  <si>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</si>
  <si>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</si>
  <si>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</si>
  <si>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</si>
  <si>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</si>
  <si>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</si>
  <si>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</si>
  <si>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</si>
  <si>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</si>
  <si>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</si>
  <si>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</si>
  <si>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</si>
  <si>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</si>
  <si>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</si>
  <si>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</si>
  <si>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</si>
  <si>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</si>
  <si>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</si>
  <si>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</si>
  <si>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</si>
  <si>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</si>
  <si>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</si>
  <si>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</si>
  <si>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</si>
  <si>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</si>
  <si>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</si>
  <si>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</si>
  <si>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</si>
  <si>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</si>
  <si>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</si>
  <si>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</si>
  <si>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</si>
  <si>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</si>
  <si>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</si>
  <si>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</si>
  <si>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</si>
  <si>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</si>
  <si>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</si>
  <si>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</si>
  <si>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</si>
  <si>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</si>
  <si>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</si>
  <si>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</si>
  <si>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</si>
  <si>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</si>
  <si>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</si>
  <si>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</si>
  <si>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</si>
  <si>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</si>
  <si>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</si>
  <si>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</si>
  <si>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</si>
  <si>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</si>
  <si>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</si>
  <si>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</si>
  <si>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</si>
  <si>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</si>
  <si>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</si>
  <si>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</si>
  <si>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</si>
  <si>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</si>
  <si>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</si>
  <si>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</si>
  <si>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</si>
  <si>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</si>
  <si>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</si>
  <si>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</si>
  <si>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</si>
  <si>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</si>
  <si>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</si>
  <si>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</si>
  <si>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</si>
  <si>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</si>
  <si>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</si>
  <si>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</si>
  <si>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</si>
  <si>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</si>
  <si>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</si>
  <si>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</si>
  <si>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</si>
  <si>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</si>
  <si>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</si>
  <si>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</si>
  <si>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</si>
  <si>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</si>
  <si>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</si>
  <si>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</si>
  <si>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</si>
  <si>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</si>
  <si>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</si>
  <si>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</si>
  <si>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</si>
  <si>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</si>
  <si>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</si>
  <si>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</si>
  <si>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</si>
  <si>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</si>
  <si>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</si>
  <si>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</si>
  <si>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</si>
  <si>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</si>
  <si>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</si>
  <si>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</si>
  <si>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</si>
  <si>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</si>
  <si>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</si>
  <si>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</si>
  <si>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</si>
  <si>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</si>
  <si>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</si>
  <si>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</si>
  <si>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</si>
  <si>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</si>
  <si>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</si>
  <si>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</si>
  <si>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</si>
  <si>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</si>
  <si>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</si>
  <si>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</si>
  <si>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</si>
  <si>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</si>
  <si>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</si>
  <si>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</si>
  <si>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</si>
  <si>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</si>
  <si>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</si>
  <si>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</si>
  <si>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</si>
  <si>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</si>
  <si>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</si>
  <si>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</si>
  <si>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</si>
  <si>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</si>
  <si>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</si>
  <si>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</si>
  <si>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</si>
  <si>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</si>
  <si>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</si>
  <si>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</si>
  <si>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</si>
  <si>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</si>
  <si>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</si>
  <si>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</si>
  <si>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</si>
  <si>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</si>
  <si>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</si>
  <si>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</si>
  <si>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</si>
  <si>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</si>
  <si>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</si>
  <si>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</si>
  <si>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</si>
  <si>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</si>
  <si>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</si>
  <si>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</si>
  <si>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</si>
  <si>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</si>
  <si>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</si>
  <si>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</si>
  <si>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</si>
  <si>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</si>
  <si>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</si>
  <si>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</si>
  <si>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</si>
  <si>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</si>
  <si>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</si>
  <si>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</si>
  <si>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</si>
  <si>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</si>
  <si>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</si>
  <si>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</si>
  <si>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</si>
  <si>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</si>
  <si>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</si>
  <si>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</si>
  <si>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</si>
  <si>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</si>
  <si>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</si>
  <si>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</si>
  <si>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</si>
  <si>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</si>
  <si>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</si>
  <si>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</si>
  <si>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</si>
  <si>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</si>
  <si>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</si>
  <si>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</si>
  <si>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</si>
  <si>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</si>
  <si>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</si>
  <si>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</si>
  <si>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</si>
  <si>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</si>
  <si>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</si>
  <si>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</si>
  <si>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</si>
  <si>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</si>
  <si>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</si>
  <si>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</si>
  <si>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</si>
  <si>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</si>
  <si>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</si>
  <si>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</si>
  <si>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</si>
  <si>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</si>
  <si>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</si>
  <si>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</si>
  <si>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</si>
  <si>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</si>
  <si>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</si>
  <si>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</si>
  <si>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</si>
  <si>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</si>
  <si>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</si>
  <si>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</si>
  <si>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</si>
  <si>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</si>
  <si>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</si>
  <si>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</si>
  <si>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</si>
  <si>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</si>
  <si>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</si>
  <si>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</si>
  <si>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</si>
  <si>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</si>
  <si>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</si>
  <si>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</si>
  <si>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</si>
  <si>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</si>
  <si>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</si>
  <si>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</si>
  <si>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</si>
  <si>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</si>
  <si>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</si>
  <si>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</si>
  <si>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</si>
  <si>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</si>
  <si>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</si>
  <si>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</si>
  <si>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</si>
  <si>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</si>
  <si>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</si>
  <si>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</si>
  <si>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</si>
  <si>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</si>
  <si>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</si>
  <si>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</si>
  <si>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</si>
  <si>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</si>
  <si>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</si>
  <si>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Junta Municipal de Agua Potable y Alcantarillado de Cortázar, Gto.</t>
  </si>
  <si>
    <t>Del 1 de Enero al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</si>
</sst>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6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11" fillId="0" borderId="0" xfId="9" applyFont="1"/>
    <xf numFmtId="0" fontId="12" fillId="0" borderId="0" xfId="9" applyFont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 xr:uid="{00000000-0005-0000-0000-000002000000}"/>
    <cellStyle name="Millares 2 2" xfId="15" xr:uid="{00000000-0005-0000-0000-000003000000}"/>
    <cellStyle name="Millares 2 3" xfId="16" xr:uid="{00000000-0005-0000-0000-000004000000}"/>
    <cellStyle name="Millares 3" xfId="19" xr:uid="{00000000-0005-0000-0000-000005000000}"/>
    <cellStyle name="Millares 4" xfId="17" xr:uid="{00000000-0005-0000-0000-000006000000}"/>
    <cellStyle name="Normal" xfId="0" builtinId="0"/>
    <cellStyle name="Normal 2" xfId="2" xr:uid="{00000000-0005-0000-0000-000008000000}"/>
    <cellStyle name="Normal 2 2" xfId="3" xr:uid="{00000000-0005-0000-0000-000009000000}"/>
    <cellStyle name="Normal 2 3" xfId="9" xr:uid="{00000000-0005-0000-0000-00000A000000}"/>
    <cellStyle name="Normal 3" xfId="8" xr:uid="{00000000-0005-0000-0000-00000B000000}"/>
    <cellStyle name="Normal 3 2" xfId="10" xr:uid="{00000000-0005-0000-0000-00000C000000}"/>
    <cellStyle name="Normal 3 2 2" xfId="13" xr:uid="{00000000-0005-0000-0000-00000D000000}"/>
    <cellStyle name="Normal 3 3" xfId="12" xr:uid="{00000000-0005-0000-0000-00000E000000}"/>
    <cellStyle name="Normal 4" xfId="4" xr:uid="{00000000-0005-0000-0000-00000F000000}"/>
    <cellStyle name="Normal 5" xfId="5" xr:uid="{00000000-0005-0000-0000-000010000000}"/>
    <cellStyle name="Normal 56" xfId="6" xr:uid="{00000000-0005-0000-0000-000011000000}"/>
    <cellStyle name="Porcentaje" xfId="14" builtinId="5"/>
    <cellStyle name="Porcentaje 2" xfId="7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D14" sqref="D1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61" t="s">
        <v>602</v>
      </c>
      <c r="B1" s="162"/>
      <c r="C1" s="104" t="s">
        <v>495</v>
      </c>
      <c r="D1" s="105">
        <v>2025</v>
      </c>
    </row>
    <row r="2" spans="1:4" ht="16.350000000000001" customHeight="1" x14ac:dyDescent="0.2">
      <c r="A2" s="163" t="s">
        <v>494</v>
      </c>
      <c r="B2" s="164"/>
      <c r="C2" s="10" t="s">
        <v>496</v>
      </c>
      <c r="D2" s="106" t="s">
        <v>501</v>
      </c>
    </row>
    <row r="3" spans="1:4" ht="16.350000000000001" customHeight="1" x14ac:dyDescent="0.2">
      <c r="A3" s="165" t="s">
        <v>603</v>
      </c>
      <c r="B3" s="166"/>
      <c r="C3" s="10" t="s">
        <v>497</v>
      </c>
      <c r="D3" s="107">
        <v>1</v>
      </c>
    </row>
    <row r="4" spans="1:4" ht="16.350000000000001" customHeight="1" x14ac:dyDescent="0.2">
      <c r="A4" s="167" t="s">
        <v>516</v>
      </c>
      <c r="B4" s="168"/>
      <c r="C4" s="168"/>
      <c r="D4" s="169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557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585</v>
      </c>
    </row>
    <row r="26" spans="1:2" x14ac:dyDescent="0.2">
      <c r="A26" s="35" t="s">
        <v>587</v>
      </c>
      <c r="B26" s="36" t="s">
        <v>588</v>
      </c>
    </row>
    <row r="27" spans="1:2" x14ac:dyDescent="0.2">
      <c r="A27" s="35" t="s">
        <v>586</v>
      </c>
      <c r="B27" s="36" t="s">
        <v>589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593</v>
      </c>
    </row>
    <row r="31" spans="1:2" x14ac:dyDescent="0.2">
      <c r="A31" s="35" t="s">
        <v>27</v>
      </c>
      <c r="B31" s="36" t="s">
        <v>594</v>
      </c>
    </row>
    <row r="32" spans="1:2" x14ac:dyDescent="0.2">
      <c r="A32" s="35" t="s">
        <v>38</v>
      </c>
      <c r="B32" s="36" t="s">
        <v>595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555</v>
      </c>
    </row>
    <row r="42" spans="1:2" x14ac:dyDescent="0.2">
      <c r="A42" s="4"/>
      <c r="B42" s="36" t="s">
        <v>556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 xr:uid="{00000000-0002-0000-0000-000000000000}">
      <formula1>"1, 2, 3, 4"</formula1>
    </dataValidation>
  </dataValidations>
  <hyperlinks>
    <hyperlink ref="A28:B28" location="VHP!A6" display="VHP-01" xr:uid="{00000000-0004-0000-0000-000000000000}"/>
    <hyperlink ref="A29:B29" location="VHP!A12" display="VHP-02" xr:uid="{00000000-0004-0000-0000-000001000000}"/>
    <hyperlink ref="A30:B30" location="EFE!A6" display="EFE-01" xr:uid="{00000000-0004-0000-0000-000002000000}"/>
    <hyperlink ref="A31:B31" location="EFE!A18" display="EFE-02" xr:uid="{00000000-0004-0000-0000-000003000000}"/>
    <hyperlink ref="A32:B32" location="EFE!A44" display="EFE-03" xr:uid="{00000000-0004-0000-0000-000004000000}"/>
    <hyperlink ref="A35:B35" location="Conciliacion_Ig!B6" display="Conciliacion_Ig" xr:uid="{00000000-0004-0000-0000-000005000000}"/>
    <hyperlink ref="A36:B36" location="Conciliacion_Eg!B5" display="Conciliacion_Eg" xr:uid="{00000000-0004-0000-0000-000006000000}"/>
    <hyperlink ref="B39" location="Memoria!A8" display="CONTABLES" xr:uid="{00000000-0004-0000-0000-000007000000}"/>
    <hyperlink ref="B40" location="Memoria!A37" display="PRESUPUESTARIAS" xr:uid="{00000000-0004-0000-0000-000008000000}"/>
    <hyperlink ref="A10" location="ACT!A7" display="ACT-01" xr:uid="{00000000-0004-0000-0000-000009000000}"/>
    <hyperlink ref="A11" location="ACT!A92" display="ACT-02" xr:uid="{00000000-0004-0000-0000-00000A000000}"/>
    <hyperlink ref="A12" location="ESF!A7" display="ESF-01" xr:uid="{00000000-0004-0000-0000-00000B000000}"/>
    <hyperlink ref="A13" location="ESF!A13" display="ESF-02" xr:uid="{00000000-0004-0000-0000-00000C000000}"/>
    <hyperlink ref="A14" location="ESF!A18" display="ESF-03" xr:uid="{00000000-0004-0000-0000-00000D000000}"/>
    <hyperlink ref="A15" location="ESF!A30" display="ESF-04" xr:uid="{00000000-0004-0000-0000-00000E000000}"/>
    <hyperlink ref="A16" location="ESF!A39" display="ESF-05" xr:uid="{00000000-0004-0000-0000-00000F000000}"/>
    <hyperlink ref="A17" location="ESF!A44" display="ESF-06" xr:uid="{00000000-0004-0000-0000-000010000000}"/>
    <hyperlink ref="A18" location="ESF!A48" display="ESF-07" xr:uid="{00000000-0004-0000-0000-000011000000}"/>
    <hyperlink ref="A19" location="ESF!A54" display="ESF-08" xr:uid="{00000000-0004-0000-0000-000012000000}"/>
    <hyperlink ref="A20" location="ESF!A74" display="ESF-09" xr:uid="{00000000-0004-0000-0000-000013000000}"/>
    <hyperlink ref="A21" location="ESF!A90" display="ESF-10" xr:uid="{00000000-0004-0000-0000-000014000000}"/>
    <hyperlink ref="A22" location="ESF!A96" display="ESF-11" xr:uid="{00000000-0004-0000-0000-000015000000}"/>
    <hyperlink ref="A23" location="ESF!A108" display="ESF-12" xr:uid="{00000000-0004-0000-0000-000016000000}"/>
    <hyperlink ref="A24" location="ESF!A125" display="ESF-13" xr:uid="{00000000-0004-0000-0000-000017000000}"/>
    <hyperlink ref="A25" location="ESF!A142" display="ESF-14" xr:uid="{00000000-0004-0000-0000-000018000000}"/>
    <hyperlink ref="B10" location="ACT!A7" display="INGRESOS DE GESTION" xr:uid="{00000000-0004-0000-0000-000019000000}"/>
    <hyperlink ref="B11" location="ACT!A92" display="GASTOS Y OTRAS PERDIDAS" xr:uid="{00000000-0004-0000-0000-00001A000000}"/>
    <hyperlink ref="B12" location="ESF!A7" display="FONDOS CON AFECTACIÓN ESPECÍFICA E INVERSIONES FINANCIERAS" xr:uid="{00000000-0004-0000-0000-00001B000000}"/>
    <hyperlink ref="B13" location="ESF!A13" display="CONTRIBUCIONES POR RECUPERAR" xr:uid="{00000000-0004-0000-0000-00001C000000}"/>
    <hyperlink ref="B14" location="ESF!A18" display="CONTRIBUCIONES POR RECUPERAR CORTO PLAZO" xr:uid="{00000000-0004-0000-0000-00001D000000}"/>
    <hyperlink ref="B15" location="ESF!A30" display="BIENES DISPONIBLES PARA SU TRANSFORMACIÓN ESTIMACIONES Y DETERIOROS (INVENTARIOS)" xr:uid="{00000000-0004-0000-0000-00001E000000}"/>
    <hyperlink ref="B16" location="ESF!A39" display="ALMACENES" xr:uid="{00000000-0004-0000-0000-00001F000000}"/>
    <hyperlink ref="B17" location="ESF!A44" display="FIDEICOMISOS, MANDATOS Y CONTRATOS ANÁLOGOS" xr:uid="{00000000-0004-0000-0000-000020000000}"/>
    <hyperlink ref="B18" location="ESF!A48" display="PARTICIPACIONES Y APORTACIONES DE CAPITAL" xr:uid="{00000000-0004-0000-0000-000021000000}"/>
    <hyperlink ref="B19" location="ESF!A54" display="BIENES MUEBLES E INMUEBLES" xr:uid="{00000000-0004-0000-0000-000022000000}"/>
    <hyperlink ref="B20" location="ESF!A74" display="INTANGIBLES Y DIFERIDOS" xr:uid="{00000000-0004-0000-0000-000023000000}"/>
    <hyperlink ref="B21" location="ESF!A90" display="ESTIMACIONES Y DETERIOROS" xr:uid="{00000000-0004-0000-0000-000024000000}"/>
    <hyperlink ref="B22" location="ESF!A96" display="OTROS ACTIVOS" xr:uid="{00000000-0004-0000-0000-000025000000}"/>
    <hyperlink ref="B23" location="ESF!A108" display="CUENTAS Y DOCUMENTOS POR PAGAR" xr:uid="{00000000-0004-0000-0000-000026000000}"/>
    <hyperlink ref="B24" location="ESF!A125" display="FONDOS Y BIENES DE TERCEROS" xr:uid="{00000000-0004-0000-0000-000027000000}"/>
    <hyperlink ref="B25" location="ESF!A142" display="OTROS PASIVOS CIRCULANTES" xr:uid="{00000000-0004-0000-0000-000028000000}"/>
    <hyperlink ref="B41" location="Memoria!B39" display="INGRESOS" xr:uid="{00000000-0004-0000-0000-000029000000}"/>
    <hyperlink ref="B42" location="Memoria!B48" display="EGRESOS" xr:uid="{00000000-0004-0000-0000-00002A000000}"/>
    <hyperlink ref="B28" location="VHP!A7" display="PATRIMONIO CONTRIBUIDO" xr:uid="{00000000-0004-0000-0000-00002B000000}"/>
    <hyperlink ref="A28" location="VHP!A7" display="VHP-01" xr:uid="{00000000-0004-0000-0000-00002C000000}"/>
    <hyperlink ref="B29" location="VHP!A13" display="PATRIMONIO GENERADO" xr:uid="{00000000-0004-0000-0000-00002D000000}"/>
    <hyperlink ref="A29" location="VHP!A13" display="VHP-02" xr:uid="{00000000-0004-0000-0000-00002E000000}"/>
    <hyperlink ref="B30" location="EFE!A7" display="FLUJO DE EFECTIVO" xr:uid="{00000000-0004-0000-0000-00002F000000}"/>
    <hyperlink ref="A30" location="EFE!A7" display="EFE-01" xr:uid="{00000000-0004-0000-0000-000030000000}"/>
    <hyperlink ref="B31" location="EFE!A19" display="ADQ. BIENES MUEBLES E INMUEBLES" xr:uid="{00000000-0004-0000-0000-000031000000}"/>
    <hyperlink ref="A31" location="EFE!A19" display="EFE-02" xr:uid="{00000000-0004-0000-0000-000032000000}"/>
    <hyperlink ref="B32" location="EFE!A46" display="CONCILIACIÓN DEL FLUJO DE EFECTIVO" xr:uid="{00000000-0004-0000-0000-000033000000}"/>
    <hyperlink ref="A32" location="EFE!A46" display="EFE-03" xr:uid="{00000000-0004-0000-0000-000034000000}"/>
    <hyperlink ref="A26" location="ESF!A153" display="ESF-15" xr:uid="{00000000-0004-0000-0000-000035000000}"/>
    <hyperlink ref="B26" location="ESF!A153" display="PROVISIONES" xr:uid="{00000000-0004-0000-0000-000036000000}"/>
    <hyperlink ref="A27" location="ESF!A165" display="ESF-16" xr:uid="{00000000-0004-0000-0000-000037000000}"/>
    <hyperlink ref="B27" location="ESF!A165" display="OTROS PASIVOS" xr:uid="{00000000-0004-0000-0000-000038000000}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14"/>
  <sheetViews>
    <sheetView zoomScaleNormal="100" workbookViewId="0">
      <selection activeCell="E95" sqref="E95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24.140625" style="14" bestFit="1" customWidth="1"/>
    <col min="6" max="16384" width="9.140625" style="14"/>
  </cols>
  <sheetData>
    <row r="1" spans="1:5" s="19" customFormat="1" ht="18.95" customHeight="1" x14ac:dyDescent="0.25">
      <c r="A1" s="164" t="s">
        <v>602</v>
      </c>
      <c r="B1" s="164"/>
      <c r="C1" s="164"/>
      <c r="D1" s="10" t="s">
        <v>498</v>
      </c>
      <c r="E1" s="18">
        <v>2025</v>
      </c>
    </row>
    <row r="2" spans="1:5" s="11" customFormat="1" ht="18.95" customHeight="1" x14ac:dyDescent="0.25">
      <c r="A2" s="164" t="s">
        <v>503</v>
      </c>
      <c r="B2" s="164"/>
      <c r="C2" s="164"/>
      <c r="D2" s="10" t="s">
        <v>499</v>
      </c>
      <c r="E2" s="18" t="s">
        <v>501</v>
      </c>
    </row>
    <row r="3" spans="1:5" s="11" customFormat="1" ht="18.95" customHeight="1" x14ac:dyDescent="0.25">
      <c r="A3" s="164" t="s">
        <v>603</v>
      </c>
      <c r="B3" s="164"/>
      <c r="C3" s="164"/>
      <c r="D3" s="10" t="s">
        <v>500</v>
      </c>
      <c r="E3" s="18">
        <v>1</v>
      </c>
    </row>
    <row r="4" spans="1:5" s="11" customFormat="1" ht="18.95" customHeight="1" x14ac:dyDescent="0.25">
      <c r="A4" s="164" t="s">
        <v>516</v>
      </c>
      <c r="B4" s="164"/>
      <c r="C4" s="164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559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8" t="s">
        <v>276</v>
      </c>
      <c r="E8" s="139" t="s">
        <v>597</v>
      </c>
    </row>
    <row r="9" spans="1:5" x14ac:dyDescent="0.2">
      <c r="A9" s="109">
        <v>4000</v>
      </c>
      <c r="B9" s="108" t="s">
        <v>557</v>
      </c>
      <c r="C9" s="140">
        <f>SUM(C10+C57+C69)</f>
        <v>22964886.119999997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0">
        <f>SUM(C11+C21+C27+C30+C36+C39+C48)</f>
        <v>22828556.039999999</v>
      </c>
      <c r="D10" s="78"/>
      <c r="E10" s="39"/>
    </row>
    <row r="11" spans="1:5" x14ac:dyDescent="0.2">
      <c r="A11" s="109">
        <v>4110</v>
      </c>
      <c r="B11" s="108" t="s">
        <v>224</v>
      </c>
      <c r="C11" s="140">
        <f>SUM(C12:C20)</f>
        <v>0</v>
      </c>
      <c r="D11" s="78"/>
      <c r="E11" s="39"/>
    </row>
    <row r="12" spans="1:5" x14ac:dyDescent="0.2">
      <c r="A12" s="40">
        <v>4111</v>
      </c>
      <c r="B12" s="41" t="s">
        <v>225</v>
      </c>
      <c r="C12" s="141">
        <v>0</v>
      </c>
      <c r="D12" s="78"/>
      <c r="E12" s="39"/>
    </row>
    <row r="13" spans="1:5" x14ac:dyDescent="0.2">
      <c r="A13" s="40">
        <v>4112</v>
      </c>
      <c r="B13" s="41" t="s">
        <v>226</v>
      </c>
      <c r="C13" s="141">
        <v>0</v>
      </c>
      <c r="D13" s="78"/>
      <c r="E13" s="39"/>
    </row>
    <row r="14" spans="1:5" x14ac:dyDescent="0.2">
      <c r="A14" s="40">
        <v>4113</v>
      </c>
      <c r="B14" s="41" t="s">
        <v>227</v>
      </c>
      <c r="C14" s="141">
        <v>0</v>
      </c>
      <c r="D14" s="78"/>
      <c r="E14" s="39"/>
    </row>
    <row r="15" spans="1:5" x14ac:dyDescent="0.2">
      <c r="A15" s="40">
        <v>4114</v>
      </c>
      <c r="B15" s="41" t="s">
        <v>228</v>
      </c>
      <c r="C15" s="141">
        <v>0</v>
      </c>
      <c r="D15" s="78"/>
      <c r="E15" s="39"/>
    </row>
    <row r="16" spans="1:5" x14ac:dyDescent="0.2">
      <c r="A16" s="40">
        <v>4115</v>
      </c>
      <c r="B16" s="41" t="s">
        <v>229</v>
      </c>
      <c r="C16" s="141">
        <v>0</v>
      </c>
      <c r="D16" s="78"/>
      <c r="E16" s="39"/>
    </row>
    <row r="17" spans="1:5" x14ac:dyDescent="0.2">
      <c r="A17" s="40">
        <v>4116</v>
      </c>
      <c r="B17" s="41" t="s">
        <v>230</v>
      </c>
      <c r="C17" s="141">
        <v>0</v>
      </c>
      <c r="D17" s="78"/>
      <c r="E17" s="39"/>
    </row>
    <row r="18" spans="1:5" x14ac:dyDescent="0.2">
      <c r="A18" s="40">
        <v>4117</v>
      </c>
      <c r="B18" s="41" t="s">
        <v>231</v>
      </c>
      <c r="C18" s="141">
        <v>0</v>
      </c>
      <c r="D18" s="78"/>
      <c r="E18" s="39"/>
    </row>
    <row r="19" spans="1:5" ht="22.5" x14ac:dyDescent="0.2">
      <c r="A19" s="40">
        <v>4118</v>
      </c>
      <c r="B19" s="42" t="s">
        <v>409</v>
      </c>
      <c r="C19" s="141">
        <v>0</v>
      </c>
      <c r="D19" s="78"/>
      <c r="E19" s="39"/>
    </row>
    <row r="20" spans="1:5" x14ac:dyDescent="0.2">
      <c r="A20" s="40">
        <v>4119</v>
      </c>
      <c r="B20" s="41" t="s">
        <v>232</v>
      </c>
      <c r="C20" s="141">
        <v>0</v>
      </c>
      <c r="D20" s="78"/>
      <c r="E20" s="39"/>
    </row>
    <row r="21" spans="1:5" x14ac:dyDescent="0.2">
      <c r="A21" s="109">
        <v>4120</v>
      </c>
      <c r="B21" s="108" t="s">
        <v>233</v>
      </c>
      <c r="C21" s="140">
        <f>SUM(C22:C26)</f>
        <v>0</v>
      </c>
      <c r="D21" s="78"/>
      <c r="E21" s="39"/>
    </row>
    <row r="22" spans="1:5" x14ac:dyDescent="0.2">
      <c r="A22" s="40">
        <v>4121</v>
      </c>
      <c r="B22" s="41" t="s">
        <v>234</v>
      </c>
      <c r="C22" s="141">
        <v>0</v>
      </c>
      <c r="D22" s="78"/>
      <c r="E22" s="39"/>
    </row>
    <row r="23" spans="1:5" x14ac:dyDescent="0.2">
      <c r="A23" s="40">
        <v>4122</v>
      </c>
      <c r="B23" s="41" t="s">
        <v>410</v>
      </c>
      <c r="C23" s="141">
        <v>0</v>
      </c>
      <c r="D23" s="78"/>
      <c r="E23" s="39"/>
    </row>
    <row r="24" spans="1:5" x14ac:dyDescent="0.2">
      <c r="A24" s="40">
        <v>4123</v>
      </c>
      <c r="B24" s="41" t="s">
        <v>235</v>
      </c>
      <c r="C24" s="141">
        <v>0</v>
      </c>
      <c r="D24" s="78"/>
      <c r="E24" s="39"/>
    </row>
    <row r="25" spans="1:5" x14ac:dyDescent="0.2">
      <c r="A25" s="40">
        <v>4124</v>
      </c>
      <c r="B25" s="41" t="s">
        <v>236</v>
      </c>
      <c r="C25" s="141">
        <v>0</v>
      </c>
      <c r="D25" s="78"/>
      <c r="E25" s="39"/>
    </row>
    <row r="26" spans="1:5" x14ac:dyDescent="0.2">
      <c r="A26" s="40">
        <v>4129</v>
      </c>
      <c r="B26" s="41" t="s">
        <v>237</v>
      </c>
      <c r="C26" s="141">
        <v>0</v>
      </c>
      <c r="D26" s="78"/>
      <c r="E26" s="39"/>
    </row>
    <row r="27" spans="1:5" x14ac:dyDescent="0.2">
      <c r="A27" s="109">
        <v>4130</v>
      </c>
      <c r="B27" s="108" t="s">
        <v>238</v>
      </c>
      <c r="C27" s="140">
        <f>SUM(C28:C29)</f>
        <v>0</v>
      </c>
      <c r="D27" s="78"/>
      <c r="E27" s="39"/>
    </row>
    <row r="28" spans="1:5" x14ac:dyDescent="0.2">
      <c r="A28" s="40">
        <v>4131</v>
      </c>
      <c r="B28" s="41" t="s">
        <v>239</v>
      </c>
      <c r="C28" s="141">
        <v>0</v>
      </c>
      <c r="D28" s="78"/>
      <c r="E28" s="39"/>
    </row>
    <row r="29" spans="1:5" ht="22.5" x14ac:dyDescent="0.2">
      <c r="A29" s="40">
        <v>4132</v>
      </c>
      <c r="B29" s="42" t="s">
        <v>411</v>
      </c>
      <c r="C29" s="141">
        <v>0</v>
      </c>
      <c r="D29" s="78"/>
      <c r="E29" s="39"/>
    </row>
    <row r="30" spans="1:5" x14ac:dyDescent="0.2">
      <c r="A30" s="109">
        <v>4140</v>
      </c>
      <c r="B30" s="108" t="s">
        <v>240</v>
      </c>
      <c r="C30" s="140">
        <f>SUM(C31:C35)</f>
        <v>0</v>
      </c>
      <c r="D30" s="78"/>
      <c r="E30" s="39"/>
    </row>
    <row r="31" spans="1:5" x14ac:dyDescent="0.2">
      <c r="A31" s="40">
        <v>4141</v>
      </c>
      <c r="B31" s="41" t="s">
        <v>241</v>
      </c>
      <c r="C31" s="141">
        <v>0</v>
      </c>
      <c r="D31" s="78"/>
      <c r="E31" s="39"/>
    </row>
    <row r="32" spans="1:5" x14ac:dyDescent="0.2">
      <c r="A32" s="40">
        <v>4143</v>
      </c>
      <c r="B32" s="41" t="s">
        <v>242</v>
      </c>
      <c r="C32" s="141">
        <v>0</v>
      </c>
      <c r="D32" s="78"/>
      <c r="E32" s="39"/>
    </row>
    <row r="33" spans="1:5" x14ac:dyDescent="0.2">
      <c r="A33" s="40">
        <v>4144</v>
      </c>
      <c r="B33" s="41" t="s">
        <v>243</v>
      </c>
      <c r="C33" s="141">
        <v>0</v>
      </c>
      <c r="D33" s="78"/>
      <c r="E33" s="39"/>
    </row>
    <row r="34" spans="1:5" ht="22.5" x14ac:dyDescent="0.2">
      <c r="A34" s="40">
        <v>4145</v>
      </c>
      <c r="B34" s="42" t="s">
        <v>412</v>
      </c>
      <c r="C34" s="141">
        <v>0</v>
      </c>
      <c r="D34" s="78"/>
      <c r="E34" s="39"/>
    </row>
    <row r="35" spans="1:5" x14ac:dyDescent="0.2">
      <c r="A35" s="40">
        <v>4149</v>
      </c>
      <c r="B35" s="41" t="s">
        <v>244</v>
      </c>
      <c r="C35" s="141">
        <v>0</v>
      </c>
      <c r="D35" s="78"/>
      <c r="E35" s="39"/>
    </row>
    <row r="36" spans="1:5" x14ac:dyDescent="0.2">
      <c r="A36" s="109">
        <v>4150</v>
      </c>
      <c r="B36" s="108" t="s">
        <v>413</v>
      </c>
      <c r="C36" s="140">
        <f>SUM(C37:C38)</f>
        <v>0</v>
      </c>
      <c r="D36" s="78"/>
      <c r="E36" s="39"/>
    </row>
    <row r="37" spans="1:5" x14ac:dyDescent="0.2">
      <c r="A37" s="40">
        <v>4151</v>
      </c>
      <c r="B37" s="41" t="s">
        <v>413</v>
      </c>
      <c r="C37" s="141">
        <v>0</v>
      </c>
      <c r="D37" s="78"/>
      <c r="E37" s="39"/>
    </row>
    <row r="38" spans="1:5" ht="22.5" x14ac:dyDescent="0.2">
      <c r="A38" s="40">
        <v>4154</v>
      </c>
      <c r="B38" s="42" t="s">
        <v>414</v>
      </c>
      <c r="C38" s="141">
        <v>0</v>
      </c>
      <c r="D38" s="78"/>
      <c r="E38" s="39"/>
    </row>
    <row r="39" spans="1:5" x14ac:dyDescent="0.2">
      <c r="A39" s="109">
        <v>4160</v>
      </c>
      <c r="B39" s="108" t="s">
        <v>415</v>
      </c>
      <c r="C39" s="140">
        <f>SUM(C40:C47)</f>
        <v>0</v>
      </c>
      <c r="D39" s="78"/>
      <c r="E39" s="39"/>
    </row>
    <row r="40" spans="1:5" x14ac:dyDescent="0.2">
      <c r="A40" s="40">
        <v>4161</v>
      </c>
      <c r="B40" s="41" t="s">
        <v>245</v>
      </c>
      <c r="C40" s="141">
        <v>0</v>
      </c>
      <c r="D40" s="78"/>
      <c r="E40" s="39"/>
    </row>
    <row r="41" spans="1:5" x14ac:dyDescent="0.2">
      <c r="A41" s="40">
        <v>4162</v>
      </c>
      <c r="B41" s="41" t="s">
        <v>246</v>
      </c>
      <c r="C41" s="141">
        <v>0</v>
      </c>
      <c r="D41" s="78"/>
      <c r="E41" s="39"/>
    </row>
    <row r="42" spans="1:5" x14ac:dyDescent="0.2">
      <c r="A42" s="40">
        <v>4163</v>
      </c>
      <c r="B42" s="41" t="s">
        <v>247</v>
      </c>
      <c r="C42" s="141">
        <v>0</v>
      </c>
      <c r="D42" s="78"/>
      <c r="E42" s="39"/>
    </row>
    <row r="43" spans="1:5" x14ac:dyDescent="0.2">
      <c r="A43" s="40">
        <v>4164</v>
      </c>
      <c r="B43" s="41" t="s">
        <v>248</v>
      </c>
      <c r="C43" s="141">
        <v>0</v>
      </c>
      <c r="D43" s="78"/>
      <c r="E43" s="39"/>
    </row>
    <row r="44" spans="1:5" x14ac:dyDescent="0.2">
      <c r="A44" s="40">
        <v>4165</v>
      </c>
      <c r="B44" s="41" t="s">
        <v>249</v>
      </c>
      <c r="C44" s="141">
        <v>0</v>
      </c>
      <c r="D44" s="78"/>
      <c r="E44" s="39"/>
    </row>
    <row r="45" spans="1:5" ht="22.5" x14ac:dyDescent="0.2">
      <c r="A45" s="40">
        <v>4166</v>
      </c>
      <c r="B45" s="42" t="s">
        <v>416</v>
      </c>
      <c r="C45" s="141">
        <v>0</v>
      </c>
      <c r="D45" s="78"/>
      <c r="E45" s="39"/>
    </row>
    <row r="46" spans="1:5" x14ac:dyDescent="0.2">
      <c r="A46" s="40">
        <v>4168</v>
      </c>
      <c r="B46" s="41" t="s">
        <v>250</v>
      </c>
      <c r="C46" s="141">
        <v>0</v>
      </c>
      <c r="D46" s="78"/>
      <c r="E46" s="39"/>
    </row>
    <row r="47" spans="1:5" x14ac:dyDescent="0.2">
      <c r="A47" s="40">
        <v>4169</v>
      </c>
      <c r="B47" s="41" t="s">
        <v>251</v>
      </c>
      <c r="C47" s="141">
        <v>0</v>
      </c>
      <c r="D47" s="78"/>
      <c r="E47" s="39"/>
    </row>
    <row r="48" spans="1:5" x14ac:dyDescent="0.2">
      <c r="A48" s="109">
        <v>4170</v>
      </c>
      <c r="B48" s="108" t="s">
        <v>493</v>
      </c>
      <c r="C48" s="140">
        <f>SUM(C49:C56)</f>
        <v>22828556.039999999</v>
      </c>
      <c r="D48" s="78"/>
      <c r="E48" s="39"/>
    </row>
    <row r="49" spans="1:5" x14ac:dyDescent="0.2">
      <c r="A49" s="40">
        <v>4171</v>
      </c>
      <c r="B49" s="41" t="s">
        <v>417</v>
      </c>
      <c r="C49" s="141">
        <v>0</v>
      </c>
      <c r="D49" s="78"/>
      <c r="E49" s="39"/>
    </row>
    <row r="50" spans="1:5" x14ac:dyDescent="0.2">
      <c r="A50" s="40">
        <v>4172</v>
      </c>
      <c r="B50" s="41" t="s">
        <v>418</v>
      </c>
      <c r="C50" s="141">
        <v>0</v>
      </c>
      <c r="D50" s="78"/>
      <c r="E50" s="39"/>
    </row>
    <row r="51" spans="1:5" ht="22.5" x14ac:dyDescent="0.2">
      <c r="A51" s="40">
        <v>4173</v>
      </c>
      <c r="B51" s="42" t="s">
        <v>419</v>
      </c>
      <c r="C51" s="141">
        <v>22828556.039999999</v>
      </c>
      <c r="D51" s="78"/>
      <c r="E51" s="39"/>
    </row>
    <row r="52" spans="1:5" ht="22.5" x14ac:dyDescent="0.2">
      <c r="A52" s="40">
        <v>4174</v>
      </c>
      <c r="B52" s="42" t="s">
        <v>420</v>
      </c>
      <c r="C52" s="141">
        <v>0</v>
      </c>
      <c r="D52" s="78"/>
      <c r="E52" s="39"/>
    </row>
    <row r="53" spans="1:5" ht="22.5" x14ac:dyDescent="0.2">
      <c r="A53" s="40">
        <v>4175</v>
      </c>
      <c r="B53" s="42" t="s">
        <v>421</v>
      </c>
      <c r="C53" s="141">
        <v>0</v>
      </c>
      <c r="D53" s="78"/>
      <c r="E53" s="39"/>
    </row>
    <row r="54" spans="1:5" ht="22.5" x14ac:dyDescent="0.2">
      <c r="A54" s="40">
        <v>4176</v>
      </c>
      <c r="B54" s="42" t="s">
        <v>422</v>
      </c>
      <c r="C54" s="141">
        <v>0</v>
      </c>
      <c r="D54" s="78"/>
      <c r="E54" s="39"/>
    </row>
    <row r="55" spans="1:5" ht="22.5" x14ac:dyDescent="0.2">
      <c r="A55" s="40">
        <v>4177</v>
      </c>
      <c r="B55" s="42" t="s">
        <v>423</v>
      </c>
      <c r="C55" s="141">
        <v>0</v>
      </c>
      <c r="D55" s="78"/>
      <c r="E55" s="39"/>
    </row>
    <row r="56" spans="1:5" ht="22.5" x14ac:dyDescent="0.2">
      <c r="A56" s="40">
        <v>4178</v>
      </c>
      <c r="B56" s="42" t="s">
        <v>424</v>
      </c>
      <c r="C56" s="141">
        <v>0</v>
      </c>
      <c r="D56" s="78"/>
      <c r="E56" s="39"/>
    </row>
    <row r="57" spans="1:5" ht="33.75" x14ac:dyDescent="0.2">
      <c r="A57" s="109">
        <v>4200</v>
      </c>
      <c r="B57" s="110" t="s">
        <v>425</v>
      </c>
      <c r="C57" s="140">
        <f>+C58+C64</f>
        <v>0</v>
      </c>
      <c r="D57" s="78"/>
      <c r="E57" s="39"/>
    </row>
    <row r="58" spans="1:5" ht="22.5" x14ac:dyDescent="0.2">
      <c r="A58" s="109">
        <v>4210</v>
      </c>
      <c r="B58" s="110" t="s">
        <v>426</v>
      </c>
      <c r="C58" s="140">
        <f>SUM(C59:C63)</f>
        <v>0</v>
      </c>
      <c r="D58" s="78"/>
      <c r="E58" s="39"/>
    </row>
    <row r="59" spans="1:5" x14ac:dyDescent="0.2">
      <c r="A59" s="40">
        <v>4211</v>
      </c>
      <c r="B59" s="41" t="s">
        <v>252</v>
      </c>
      <c r="C59" s="141">
        <v>0</v>
      </c>
      <c r="D59" s="78"/>
      <c r="E59" s="39"/>
    </row>
    <row r="60" spans="1:5" x14ac:dyDescent="0.2">
      <c r="A60" s="40">
        <v>4212</v>
      </c>
      <c r="B60" s="41" t="s">
        <v>253</v>
      </c>
      <c r="C60" s="141">
        <v>0</v>
      </c>
      <c r="D60" s="78"/>
      <c r="E60" s="39"/>
    </row>
    <row r="61" spans="1:5" x14ac:dyDescent="0.2">
      <c r="A61" s="40">
        <v>4213</v>
      </c>
      <c r="B61" s="41" t="s">
        <v>254</v>
      </c>
      <c r="C61" s="141">
        <v>0</v>
      </c>
      <c r="D61" s="78"/>
      <c r="E61" s="39"/>
    </row>
    <row r="62" spans="1:5" x14ac:dyDescent="0.2">
      <c r="A62" s="40">
        <v>4214</v>
      </c>
      <c r="B62" s="41" t="s">
        <v>427</v>
      </c>
      <c r="C62" s="141">
        <v>0</v>
      </c>
      <c r="D62" s="78"/>
      <c r="E62" s="39"/>
    </row>
    <row r="63" spans="1:5" x14ac:dyDescent="0.2">
      <c r="A63" s="40">
        <v>4215</v>
      </c>
      <c r="B63" s="41" t="s">
        <v>428</v>
      </c>
      <c r="C63" s="141">
        <v>0</v>
      </c>
      <c r="D63" s="78"/>
      <c r="E63" s="39"/>
    </row>
    <row r="64" spans="1:5" x14ac:dyDescent="0.2">
      <c r="A64" s="109">
        <v>4220</v>
      </c>
      <c r="B64" s="108" t="s">
        <v>255</v>
      </c>
      <c r="C64" s="140">
        <f>SUM(C65:C68)</f>
        <v>0</v>
      </c>
      <c r="D64" s="78"/>
      <c r="E64" s="39"/>
    </row>
    <row r="65" spans="1:5" x14ac:dyDescent="0.2">
      <c r="A65" s="40">
        <v>4221</v>
      </c>
      <c r="B65" s="41" t="s">
        <v>256</v>
      </c>
      <c r="C65" s="141">
        <v>0</v>
      </c>
      <c r="D65" s="78"/>
      <c r="E65" s="39"/>
    </row>
    <row r="66" spans="1:5" x14ac:dyDescent="0.2">
      <c r="A66" s="40">
        <v>4223</v>
      </c>
      <c r="B66" s="41" t="s">
        <v>257</v>
      </c>
      <c r="C66" s="141">
        <v>0</v>
      </c>
      <c r="D66" s="78"/>
      <c r="E66" s="39"/>
    </row>
    <row r="67" spans="1:5" x14ac:dyDescent="0.2">
      <c r="A67" s="40">
        <v>4225</v>
      </c>
      <c r="B67" s="41" t="s">
        <v>259</v>
      </c>
      <c r="C67" s="141">
        <v>0</v>
      </c>
      <c r="D67" s="78"/>
      <c r="E67" s="39"/>
    </row>
    <row r="68" spans="1:5" x14ac:dyDescent="0.2">
      <c r="A68" s="40">
        <v>4227</v>
      </c>
      <c r="B68" s="41" t="s">
        <v>429</v>
      </c>
      <c r="C68" s="141">
        <v>0</v>
      </c>
      <c r="D68" s="78"/>
      <c r="E68" s="39"/>
    </row>
    <row r="69" spans="1:5" x14ac:dyDescent="0.2">
      <c r="A69" s="111">
        <v>4300</v>
      </c>
      <c r="B69" s="108" t="s">
        <v>260</v>
      </c>
      <c r="C69" s="140">
        <f>C70+C73+C79+C81+C83</f>
        <v>136330.07999999999</v>
      </c>
      <c r="D69" s="41"/>
      <c r="E69" s="41"/>
    </row>
    <row r="70" spans="1:5" x14ac:dyDescent="0.2">
      <c r="A70" s="111">
        <v>4310</v>
      </c>
      <c r="B70" s="108" t="s">
        <v>261</v>
      </c>
      <c r="C70" s="140">
        <f>SUM(C71:C72)</f>
        <v>0</v>
      </c>
      <c r="D70" s="41"/>
      <c r="E70" s="41"/>
    </row>
    <row r="71" spans="1:5" x14ac:dyDescent="0.2">
      <c r="A71" s="43">
        <v>4311</v>
      </c>
      <c r="B71" s="41" t="s">
        <v>430</v>
      </c>
      <c r="C71" s="141">
        <v>0</v>
      </c>
      <c r="D71" s="41"/>
      <c r="E71" s="41"/>
    </row>
    <row r="72" spans="1:5" x14ac:dyDescent="0.2">
      <c r="A72" s="43">
        <v>4319</v>
      </c>
      <c r="B72" s="41" t="s">
        <v>262</v>
      </c>
      <c r="C72" s="141">
        <v>0</v>
      </c>
      <c r="D72" s="41"/>
      <c r="E72" s="41"/>
    </row>
    <row r="73" spans="1:5" x14ac:dyDescent="0.2">
      <c r="A73" s="111">
        <v>4320</v>
      </c>
      <c r="B73" s="108" t="s">
        <v>263</v>
      </c>
      <c r="C73" s="140">
        <f>SUM(C74:C78)</f>
        <v>0</v>
      </c>
      <c r="D73" s="41"/>
      <c r="E73" s="41"/>
    </row>
    <row r="74" spans="1:5" x14ac:dyDescent="0.2">
      <c r="A74" s="43">
        <v>4321</v>
      </c>
      <c r="B74" s="41" t="s">
        <v>264</v>
      </c>
      <c r="C74" s="141">
        <v>0</v>
      </c>
      <c r="D74" s="41"/>
      <c r="E74" s="41"/>
    </row>
    <row r="75" spans="1:5" x14ac:dyDescent="0.2">
      <c r="A75" s="43">
        <v>4322</v>
      </c>
      <c r="B75" s="41" t="s">
        <v>265</v>
      </c>
      <c r="C75" s="141">
        <v>0</v>
      </c>
      <c r="D75" s="41"/>
      <c r="E75" s="41"/>
    </row>
    <row r="76" spans="1:5" x14ac:dyDescent="0.2">
      <c r="A76" s="43">
        <v>4323</v>
      </c>
      <c r="B76" s="41" t="s">
        <v>266</v>
      </c>
      <c r="C76" s="141">
        <v>0</v>
      </c>
      <c r="D76" s="41"/>
      <c r="E76" s="41"/>
    </row>
    <row r="77" spans="1:5" x14ac:dyDescent="0.2">
      <c r="A77" s="43">
        <v>4324</v>
      </c>
      <c r="B77" s="41" t="s">
        <v>267</v>
      </c>
      <c r="C77" s="141">
        <v>0</v>
      </c>
      <c r="D77" s="41"/>
      <c r="E77" s="41"/>
    </row>
    <row r="78" spans="1:5" x14ac:dyDescent="0.2">
      <c r="A78" s="43">
        <v>4325</v>
      </c>
      <c r="B78" s="41" t="s">
        <v>268</v>
      </c>
      <c r="C78" s="141">
        <v>0</v>
      </c>
      <c r="D78" s="41"/>
      <c r="E78" s="41"/>
    </row>
    <row r="79" spans="1:5" x14ac:dyDescent="0.2">
      <c r="A79" s="111">
        <v>4330</v>
      </c>
      <c r="B79" s="108" t="s">
        <v>269</v>
      </c>
      <c r="C79" s="140">
        <f>SUM(C80)</f>
        <v>0</v>
      </c>
      <c r="D79" s="41"/>
      <c r="E79" s="41"/>
    </row>
    <row r="80" spans="1:5" x14ac:dyDescent="0.2">
      <c r="A80" s="43">
        <v>4331</v>
      </c>
      <c r="B80" s="41" t="s">
        <v>269</v>
      </c>
      <c r="C80" s="141">
        <v>0</v>
      </c>
      <c r="D80" s="41"/>
      <c r="E80" s="41"/>
    </row>
    <row r="81" spans="1:5" x14ac:dyDescent="0.2">
      <c r="A81" s="111">
        <v>4340</v>
      </c>
      <c r="B81" s="108" t="s">
        <v>270</v>
      </c>
      <c r="C81" s="140">
        <f>SUM(C82)</f>
        <v>0</v>
      </c>
      <c r="D81" s="41"/>
      <c r="E81" s="41"/>
    </row>
    <row r="82" spans="1:5" x14ac:dyDescent="0.2">
      <c r="A82" s="43">
        <v>4341</v>
      </c>
      <c r="B82" s="41" t="s">
        <v>270</v>
      </c>
      <c r="C82" s="141">
        <v>0</v>
      </c>
      <c r="D82" s="41"/>
      <c r="E82" s="41"/>
    </row>
    <row r="83" spans="1:5" x14ac:dyDescent="0.2">
      <c r="A83" s="111">
        <v>4390</v>
      </c>
      <c r="B83" s="108" t="s">
        <v>271</v>
      </c>
      <c r="C83" s="140">
        <f>SUM(C84:C90)</f>
        <v>136330.07999999999</v>
      </c>
      <c r="D83" s="41"/>
      <c r="E83" s="41"/>
    </row>
    <row r="84" spans="1:5" x14ac:dyDescent="0.2">
      <c r="A84" s="43">
        <v>4392</v>
      </c>
      <c r="B84" s="41" t="s">
        <v>272</v>
      </c>
      <c r="C84" s="141">
        <v>0</v>
      </c>
      <c r="D84" s="41"/>
      <c r="E84" s="41"/>
    </row>
    <row r="85" spans="1:5" x14ac:dyDescent="0.2">
      <c r="A85" s="43">
        <v>4393</v>
      </c>
      <c r="B85" s="41" t="s">
        <v>431</v>
      </c>
      <c r="C85" s="141">
        <v>0</v>
      </c>
      <c r="D85" s="41"/>
      <c r="E85" s="41"/>
    </row>
    <row r="86" spans="1:5" x14ac:dyDescent="0.2">
      <c r="A86" s="43">
        <v>4394</v>
      </c>
      <c r="B86" s="41" t="s">
        <v>273</v>
      </c>
      <c r="C86" s="141">
        <v>0</v>
      </c>
      <c r="D86" s="41"/>
      <c r="E86" s="41"/>
    </row>
    <row r="87" spans="1:5" x14ac:dyDescent="0.2">
      <c r="A87" s="43">
        <v>4395</v>
      </c>
      <c r="B87" s="41" t="s">
        <v>274</v>
      </c>
      <c r="C87" s="141">
        <v>0</v>
      </c>
      <c r="D87" s="41"/>
      <c r="E87" s="41"/>
    </row>
    <row r="88" spans="1:5" x14ac:dyDescent="0.2">
      <c r="A88" s="43">
        <v>4396</v>
      </c>
      <c r="B88" s="41" t="s">
        <v>275</v>
      </c>
      <c r="C88" s="141">
        <v>0</v>
      </c>
      <c r="D88" s="41"/>
      <c r="E88" s="41"/>
    </row>
    <row r="89" spans="1:5" x14ac:dyDescent="0.2">
      <c r="A89" s="43">
        <v>4397</v>
      </c>
      <c r="B89" s="41" t="s">
        <v>432</v>
      </c>
      <c r="C89" s="141">
        <v>0</v>
      </c>
      <c r="D89" s="41"/>
      <c r="E89" s="41"/>
    </row>
    <row r="90" spans="1:5" x14ac:dyDescent="0.2">
      <c r="A90" s="43">
        <v>4399</v>
      </c>
      <c r="B90" s="41" t="s">
        <v>271</v>
      </c>
      <c r="C90" s="141">
        <v>136330.07999999999</v>
      </c>
      <c r="D90" s="41"/>
      <c r="E90" s="41"/>
    </row>
    <row r="91" spans="1:5" x14ac:dyDescent="0.2">
      <c r="A91" s="39"/>
      <c r="B91" s="39"/>
      <c r="C91" s="142"/>
      <c r="D91" s="39"/>
      <c r="E91" s="39"/>
    </row>
    <row r="92" spans="1:5" x14ac:dyDescent="0.2">
      <c r="A92" s="37" t="s">
        <v>558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597</v>
      </c>
    </row>
    <row r="94" spans="1:5" x14ac:dyDescent="0.2">
      <c r="A94" s="111">
        <v>5000</v>
      </c>
      <c r="B94" s="108" t="s">
        <v>277</v>
      </c>
      <c r="C94" s="140">
        <f>C95+C123+C156+C166+C181+C210</f>
        <v>24333711.449999996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0">
        <f>C96+C103+C113</f>
        <v>24333711.449999996</v>
      </c>
      <c r="D95" s="112">
        <f>C95/$C$94</f>
        <v>1</v>
      </c>
      <c r="E95" s="41"/>
    </row>
    <row r="96" spans="1:5" x14ac:dyDescent="0.2">
      <c r="A96" s="111">
        <v>5110</v>
      </c>
      <c r="B96" s="108" t="s">
        <v>279</v>
      </c>
      <c r="C96" s="140">
        <f>SUM(C97:C102)</f>
        <v>10602886.33</v>
      </c>
      <c r="D96" s="112">
        <f t="shared" ref="D96:D159" si="0">C96/$C$94</f>
        <v>0.43572828385782481</v>
      </c>
      <c r="E96" s="41"/>
    </row>
    <row r="97" spans="1:5" x14ac:dyDescent="0.2">
      <c r="A97" s="43">
        <v>5111</v>
      </c>
      <c r="B97" s="41" t="s">
        <v>280</v>
      </c>
      <c r="C97" s="141">
        <v>5067097.01</v>
      </c>
      <c r="D97" s="44">
        <f t="shared" si="0"/>
        <v>0.20823362767375961</v>
      </c>
      <c r="E97" s="41"/>
    </row>
    <row r="98" spans="1:5" x14ac:dyDescent="0.2">
      <c r="A98" s="43">
        <v>5112</v>
      </c>
      <c r="B98" s="41" t="s">
        <v>281</v>
      </c>
      <c r="C98" s="141">
        <v>1885768.7</v>
      </c>
      <c r="D98" s="44">
        <f t="shared" si="0"/>
        <v>7.7496139619918122E-2</v>
      </c>
      <c r="E98" s="41"/>
    </row>
    <row r="99" spans="1:5" x14ac:dyDescent="0.2">
      <c r="A99" s="43">
        <v>5113</v>
      </c>
      <c r="B99" s="41" t="s">
        <v>282</v>
      </c>
      <c r="C99" s="141">
        <v>623850.61</v>
      </c>
      <c r="D99" s="44">
        <f t="shared" si="0"/>
        <v>2.5637297922343864E-2</v>
      </c>
      <c r="E99" s="41"/>
    </row>
    <row r="100" spans="1:5" x14ac:dyDescent="0.2">
      <c r="A100" s="43">
        <v>5114</v>
      </c>
      <c r="B100" s="41" t="s">
        <v>283</v>
      </c>
      <c r="C100" s="141">
        <v>1306260.04</v>
      </c>
      <c r="D100" s="44">
        <f t="shared" si="0"/>
        <v>5.3681085299464262E-2</v>
      </c>
      <c r="E100" s="41"/>
    </row>
    <row r="101" spans="1:5" x14ac:dyDescent="0.2">
      <c r="A101" s="43">
        <v>5115</v>
      </c>
      <c r="B101" s="41" t="s">
        <v>284</v>
      </c>
      <c r="C101" s="141">
        <v>1719909.97</v>
      </c>
      <c r="D101" s="44">
        <f t="shared" si="0"/>
        <v>7.0680133342338955E-2</v>
      </c>
      <c r="E101" s="41"/>
    </row>
    <row r="102" spans="1:5" x14ac:dyDescent="0.2">
      <c r="A102" s="43">
        <v>5116</v>
      </c>
      <c r="B102" s="41" t="s">
        <v>285</v>
      </c>
      <c r="C102" s="141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0">
        <f>SUM(C104:C112)</f>
        <v>4437336.7799999993</v>
      </c>
      <c r="D103" s="112">
        <f t="shared" si="0"/>
        <v>0.1823534724292952</v>
      </c>
      <c r="E103" s="41"/>
    </row>
    <row r="104" spans="1:5" x14ac:dyDescent="0.2">
      <c r="A104" s="43">
        <v>5121</v>
      </c>
      <c r="B104" s="41" t="s">
        <v>287</v>
      </c>
      <c r="C104" s="141">
        <v>294219.83</v>
      </c>
      <c r="D104" s="44">
        <f t="shared" si="0"/>
        <v>1.2091038007274475E-2</v>
      </c>
      <c r="E104" s="41"/>
    </row>
    <row r="105" spans="1:5" x14ac:dyDescent="0.2">
      <c r="A105" s="43">
        <v>5122</v>
      </c>
      <c r="B105" s="41" t="s">
        <v>288</v>
      </c>
      <c r="C105" s="141">
        <v>60733.11</v>
      </c>
      <c r="D105" s="44">
        <f t="shared" si="0"/>
        <v>2.4958424498783154E-3</v>
      </c>
      <c r="E105" s="41"/>
    </row>
    <row r="106" spans="1:5" x14ac:dyDescent="0.2">
      <c r="A106" s="43">
        <v>5123</v>
      </c>
      <c r="B106" s="41" t="s">
        <v>289</v>
      </c>
      <c r="C106" s="141">
        <v>0</v>
      </c>
      <c r="D106" s="44">
        <f t="shared" si="0"/>
        <v>0</v>
      </c>
      <c r="E106" s="41"/>
    </row>
    <row r="107" spans="1:5" x14ac:dyDescent="0.2">
      <c r="A107" s="43">
        <v>5124</v>
      </c>
      <c r="B107" s="41" t="s">
        <v>290</v>
      </c>
      <c r="C107" s="141">
        <v>2822291.61</v>
      </c>
      <c r="D107" s="44">
        <f t="shared" si="0"/>
        <v>0.11598278445107478</v>
      </c>
      <c r="E107" s="41"/>
    </row>
    <row r="108" spans="1:5" x14ac:dyDescent="0.2">
      <c r="A108" s="43">
        <v>5125</v>
      </c>
      <c r="B108" s="41" t="s">
        <v>291</v>
      </c>
      <c r="C108" s="141">
        <v>155350.21</v>
      </c>
      <c r="D108" s="44">
        <f t="shared" si="0"/>
        <v>6.3841560018169782E-3</v>
      </c>
      <c r="E108" s="41"/>
    </row>
    <row r="109" spans="1:5" x14ac:dyDescent="0.2">
      <c r="A109" s="43">
        <v>5126</v>
      </c>
      <c r="B109" s="41" t="s">
        <v>292</v>
      </c>
      <c r="C109" s="141">
        <v>972145.96</v>
      </c>
      <c r="D109" s="44">
        <f t="shared" si="0"/>
        <v>3.9950583041864753E-2</v>
      </c>
      <c r="E109" s="41"/>
    </row>
    <row r="110" spans="1:5" x14ac:dyDescent="0.2">
      <c r="A110" s="43">
        <v>5127</v>
      </c>
      <c r="B110" s="41" t="s">
        <v>293</v>
      </c>
      <c r="C110" s="141">
        <v>58122.75</v>
      </c>
      <c r="D110" s="44">
        <f t="shared" si="0"/>
        <v>2.3885690483109599E-3</v>
      </c>
      <c r="E110" s="41"/>
    </row>
    <row r="111" spans="1:5" x14ac:dyDescent="0.2">
      <c r="A111" s="43">
        <v>5128</v>
      </c>
      <c r="B111" s="41" t="s">
        <v>294</v>
      </c>
      <c r="C111" s="141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1">
        <v>74473.31</v>
      </c>
      <c r="D112" s="44">
        <f t="shared" si="0"/>
        <v>3.0604994290749678E-3</v>
      </c>
      <c r="E112" s="41"/>
    </row>
    <row r="113" spans="1:5" x14ac:dyDescent="0.2">
      <c r="A113" s="111">
        <v>5130</v>
      </c>
      <c r="B113" s="108" t="s">
        <v>296</v>
      </c>
      <c r="C113" s="140">
        <f>SUM(C114:C122)</f>
        <v>9293488.339999998</v>
      </c>
      <c r="D113" s="112">
        <f t="shared" si="0"/>
        <v>0.38191824371288002</v>
      </c>
      <c r="E113" s="41"/>
    </row>
    <row r="114" spans="1:5" x14ac:dyDescent="0.2">
      <c r="A114" s="43">
        <v>5131</v>
      </c>
      <c r="B114" s="41" t="s">
        <v>297</v>
      </c>
      <c r="C114" s="141">
        <v>2535090.52</v>
      </c>
      <c r="D114" s="44">
        <f t="shared" si="0"/>
        <v>0.10418018333163068</v>
      </c>
      <c r="E114" s="41"/>
    </row>
    <row r="115" spans="1:5" x14ac:dyDescent="0.2">
      <c r="A115" s="43">
        <v>5132</v>
      </c>
      <c r="B115" s="41" t="s">
        <v>298</v>
      </c>
      <c r="C115" s="141">
        <v>60000</v>
      </c>
      <c r="D115" s="44">
        <f t="shared" si="0"/>
        <v>2.4657151098091126E-3</v>
      </c>
      <c r="E115" s="41"/>
    </row>
    <row r="116" spans="1:5" x14ac:dyDescent="0.2">
      <c r="A116" s="43">
        <v>5133</v>
      </c>
      <c r="B116" s="41" t="s">
        <v>299</v>
      </c>
      <c r="C116" s="141">
        <v>2285959.35</v>
      </c>
      <c r="D116" s="44">
        <f t="shared" si="0"/>
        <v>9.3942075161740302E-2</v>
      </c>
      <c r="E116" s="41"/>
    </row>
    <row r="117" spans="1:5" x14ac:dyDescent="0.2">
      <c r="A117" s="43">
        <v>5134</v>
      </c>
      <c r="B117" s="41" t="s">
        <v>300</v>
      </c>
      <c r="C117" s="141">
        <v>289734.09000000003</v>
      </c>
      <c r="D117" s="44">
        <f t="shared" si="0"/>
        <v>1.1906695392329889E-2</v>
      </c>
      <c r="E117" s="41"/>
    </row>
    <row r="118" spans="1:5" x14ac:dyDescent="0.2">
      <c r="A118" s="43">
        <v>5135</v>
      </c>
      <c r="B118" s="41" t="s">
        <v>301</v>
      </c>
      <c r="C118" s="141">
        <v>2992458.58</v>
      </c>
      <c r="D118" s="44">
        <f t="shared" si="0"/>
        <v>0.12297583893639868</v>
      </c>
      <c r="E118" s="41"/>
    </row>
    <row r="119" spans="1:5" x14ac:dyDescent="0.2">
      <c r="A119" s="43">
        <v>5136</v>
      </c>
      <c r="B119" s="41" t="s">
        <v>302</v>
      </c>
      <c r="C119" s="141">
        <v>312503.5</v>
      </c>
      <c r="D119" s="44">
        <f t="shared" si="0"/>
        <v>1.2842410030303867E-2</v>
      </c>
      <c r="E119" s="41"/>
    </row>
    <row r="120" spans="1:5" x14ac:dyDescent="0.2">
      <c r="A120" s="43">
        <v>5137</v>
      </c>
      <c r="B120" s="41" t="s">
        <v>303</v>
      </c>
      <c r="C120" s="141">
        <v>5145.6000000000004</v>
      </c>
      <c r="D120" s="44">
        <f t="shared" si="0"/>
        <v>2.1145972781722952E-4</v>
      </c>
      <c r="E120" s="41"/>
    </row>
    <row r="121" spans="1:5" x14ac:dyDescent="0.2">
      <c r="A121" s="43">
        <v>5138</v>
      </c>
      <c r="B121" s="41" t="s">
        <v>304</v>
      </c>
      <c r="C121" s="141">
        <v>72864.7</v>
      </c>
      <c r="D121" s="44">
        <f t="shared" si="0"/>
        <v>2.9943931960284675E-3</v>
      </c>
      <c r="E121" s="41"/>
    </row>
    <row r="122" spans="1:5" x14ac:dyDescent="0.2">
      <c r="A122" s="43">
        <v>5139</v>
      </c>
      <c r="B122" s="41" t="s">
        <v>305</v>
      </c>
      <c r="C122" s="141">
        <v>739732</v>
      </c>
      <c r="D122" s="44">
        <f t="shared" si="0"/>
        <v>3.039947282682191E-2</v>
      </c>
      <c r="E122" s="41"/>
    </row>
    <row r="123" spans="1:5" x14ac:dyDescent="0.2">
      <c r="A123" s="111">
        <v>5200</v>
      </c>
      <c r="B123" s="108" t="s">
        <v>306</v>
      </c>
      <c r="C123" s="140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307</v>
      </c>
      <c r="C124" s="140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1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1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0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1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1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0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1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1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0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315</v>
      </c>
      <c r="C134" s="141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1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317</v>
      </c>
      <c r="C136" s="141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1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0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1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1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1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0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1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1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0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1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0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1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1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1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1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1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0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1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1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0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0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1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1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0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1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1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0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1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1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0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0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1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1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0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1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1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0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1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1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0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1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0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1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1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0">
        <f>C182+C191+C194+C200</f>
        <v>0</v>
      </c>
      <c r="D181" s="112">
        <f t="shared" si="1"/>
        <v>0</v>
      </c>
      <c r="E181" s="41"/>
    </row>
    <row r="182" spans="1:5" x14ac:dyDescent="0.2">
      <c r="A182" s="111">
        <v>5510</v>
      </c>
      <c r="B182" s="108" t="s">
        <v>358</v>
      </c>
      <c r="C182" s="140">
        <f>SUM(C183:C190)</f>
        <v>0</v>
      </c>
      <c r="D182" s="112">
        <f t="shared" si="1"/>
        <v>0</v>
      </c>
      <c r="E182" s="41"/>
    </row>
    <row r="183" spans="1:5" x14ac:dyDescent="0.2">
      <c r="A183" s="43">
        <v>5511</v>
      </c>
      <c r="B183" s="41" t="s">
        <v>359</v>
      </c>
      <c r="C183" s="141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1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1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1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1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1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1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1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0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1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1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0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1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1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1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1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1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0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1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1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1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1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1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1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1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1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1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0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0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1">
        <v>0</v>
      </c>
      <c r="D212" s="44">
        <f t="shared" si="1"/>
        <v>0</v>
      </c>
      <c r="E212" s="41"/>
    </row>
    <row r="213" spans="1:5" x14ac:dyDescent="0.2">
      <c r="C213" s="143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73"/>
  <sheetViews>
    <sheetView topLeftCell="A133" zoomScale="60" zoomScaleNormal="100" workbookViewId="0">
      <selection activeCell="E168" sqref="E168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5703125" style="14" customWidth="1"/>
    <col min="8" max="8" width="26" style="14" customWidth="1"/>
    <col min="9" max="9" width="27.140625" style="14" customWidth="1"/>
    <col min="10" max="10" width="22.140625" style="14" customWidth="1"/>
    <col min="11" max="16384" width="9.140625" style="14"/>
  </cols>
  <sheetData>
    <row r="1" spans="1:8" s="11" customFormat="1" ht="18.95" customHeight="1" x14ac:dyDescent="0.25">
      <c r="A1" s="170" t="s">
        <v>602</v>
      </c>
      <c r="B1" s="171"/>
      <c r="C1" s="171"/>
      <c r="D1" s="171"/>
      <c r="E1" s="171"/>
      <c r="F1" s="171"/>
      <c r="G1" s="10" t="s">
        <v>498</v>
      </c>
      <c r="H1" s="18">
        <v>2025</v>
      </c>
    </row>
    <row r="2" spans="1:8" s="11" customFormat="1" ht="18.95" customHeight="1" x14ac:dyDescent="0.25">
      <c r="A2" s="170" t="s">
        <v>502</v>
      </c>
      <c r="B2" s="171"/>
      <c r="C2" s="171"/>
      <c r="D2" s="171"/>
      <c r="E2" s="171"/>
      <c r="F2" s="171"/>
      <c r="G2" s="10" t="s">
        <v>499</v>
      </c>
      <c r="H2" s="18" t="s">
        <v>501</v>
      </c>
    </row>
    <row r="3" spans="1:8" s="11" customFormat="1" ht="18.95" customHeight="1" x14ac:dyDescent="0.25">
      <c r="A3" s="170" t="s">
        <v>603</v>
      </c>
      <c r="B3" s="171"/>
      <c r="C3" s="171"/>
      <c r="D3" s="171"/>
      <c r="E3" s="171"/>
      <c r="F3" s="171"/>
      <c r="G3" s="10" t="s">
        <v>500</v>
      </c>
      <c r="H3" s="18">
        <v>1</v>
      </c>
    </row>
    <row r="4" spans="1:8" s="11" customFormat="1" ht="18.95" customHeight="1" x14ac:dyDescent="0.25">
      <c r="A4" s="170" t="s">
        <v>516</v>
      </c>
      <c r="B4" s="171"/>
      <c r="C4" s="171"/>
      <c r="D4" s="171"/>
      <c r="E4" s="171"/>
      <c r="F4" s="171"/>
      <c r="G4" s="10"/>
      <c r="H4" s="18"/>
    </row>
    <row r="5" spans="1:8" x14ac:dyDescent="0.2">
      <c r="A5" s="12" t="s">
        <v>116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88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5"/>
      <c r="F8" s="15"/>
      <c r="G8" s="15"/>
      <c r="H8" s="15"/>
    </row>
    <row r="9" spans="1:8" x14ac:dyDescent="0.2">
      <c r="A9" s="16">
        <v>1114</v>
      </c>
      <c r="B9" s="14" t="s">
        <v>117</v>
      </c>
      <c r="C9" s="143">
        <v>0</v>
      </c>
      <c r="E9" s="14" t="str">
        <f>+IF(OR(C9&lt;&gt;0,C10&lt;&gt;0,C11&lt;&gt;0),"","SIN INFORMACIÓN QUE REVELAR")</f>
        <v>SIN INFORMACIÓN QUE REVELAR</v>
      </c>
    </row>
    <row r="10" spans="1:8" x14ac:dyDescent="0.2">
      <c r="A10" s="16">
        <v>1115</v>
      </c>
      <c r="B10" s="14" t="s">
        <v>118</v>
      </c>
      <c r="C10" s="143">
        <v>0</v>
      </c>
    </row>
    <row r="11" spans="1:8" x14ac:dyDescent="0.2">
      <c r="A11" s="16">
        <v>1121</v>
      </c>
      <c r="B11" s="14" t="s">
        <v>119</v>
      </c>
      <c r="C11" s="143">
        <v>0</v>
      </c>
    </row>
    <row r="12" spans="1:8" x14ac:dyDescent="0.2">
      <c r="C12" s="143"/>
    </row>
    <row r="13" spans="1:8" x14ac:dyDescent="0.2">
      <c r="A13" s="13" t="s">
        <v>89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5">
        <v>2023</v>
      </c>
      <c r="F14" s="15">
        <v>2022</v>
      </c>
      <c r="G14" s="15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3">
        <v>5620939.4199999999</v>
      </c>
      <c r="D15" s="143">
        <v>4391866.5599999996</v>
      </c>
      <c r="E15" s="143">
        <v>1654943.87</v>
      </c>
      <c r="F15" s="143">
        <v>0</v>
      </c>
      <c r="G15" s="143">
        <v>0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3">
        <v>1653.89</v>
      </c>
      <c r="D16" s="143">
        <v>1653.89</v>
      </c>
      <c r="E16" s="143">
        <v>1653.21</v>
      </c>
      <c r="F16" s="143">
        <v>0</v>
      </c>
      <c r="G16" s="143">
        <v>0</v>
      </c>
    </row>
    <row r="17" spans="1:8" x14ac:dyDescent="0.2">
      <c r="C17" s="143"/>
      <c r="D17" s="143"/>
      <c r="E17" s="143"/>
      <c r="F17" s="143"/>
      <c r="G17" s="143"/>
    </row>
    <row r="18" spans="1:8" x14ac:dyDescent="0.2">
      <c r="A18" s="13" t="s">
        <v>90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5" t="s">
        <v>124</v>
      </c>
      <c r="F19" s="15" t="s">
        <v>125</v>
      </c>
      <c r="G19" s="15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3">
        <v>40</v>
      </c>
      <c r="D20" s="143">
        <v>40</v>
      </c>
      <c r="E20" s="143">
        <v>0</v>
      </c>
      <c r="F20" s="143">
        <v>0</v>
      </c>
      <c r="G20" s="143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3">
        <v>17000</v>
      </c>
      <c r="D21" s="143">
        <v>17000</v>
      </c>
      <c r="E21" s="143">
        <v>0</v>
      </c>
      <c r="F21" s="143">
        <v>0</v>
      </c>
      <c r="G21" s="143">
        <v>0</v>
      </c>
    </row>
    <row r="22" spans="1:8" x14ac:dyDescent="0.2">
      <c r="A22" s="16">
        <v>1126</v>
      </c>
      <c r="B22" s="14" t="s">
        <v>482</v>
      </c>
      <c r="C22" s="143">
        <v>0</v>
      </c>
      <c r="D22" s="143">
        <v>0</v>
      </c>
      <c r="E22" s="143">
        <v>0</v>
      </c>
      <c r="F22" s="143">
        <v>0</v>
      </c>
      <c r="G22" s="143">
        <v>0</v>
      </c>
    </row>
    <row r="23" spans="1:8" x14ac:dyDescent="0.2">
      <c r="A23" s="16">
        <v>1129</v>
      </c>
      <c r="B23" s="14" t="s">
        <v>483</v>
      </c>
      <c r="C23" s="143">
        <v>1305107.22</v>
      </c>
      <c r="D23" s="143">
        <v>1305107.22</v>
      </c>
      <c r="E23" s="143">
        <v>0</v>
      </c>
      <c r="F23" s="143">
        <v>0</v>
      </c>
      <c r="G23" s="143">
        <v>0</v>
      </c>
    </row>
    <row r="24" spans="1:8" x14ac:dyDescent="0.2">
      <c r="A24" s="16">
        <v>1131</v>
      </c>
      <c r="B24" s="14" t="s">
        <v>130</v>
      </c>
      <c r="C24" s="143">
        <v>64912.54</v>
      </c>
      <c r="D24" s="143">
        <v>64912.54</v>
      </c>
      <c r="E24" s="143">
        <v>0</v>
      </c>
      <c r="F24" s="143">
        <v>0</v>
      </c>
      <c r="G24" s="143">
        <v>0</v>
      </c>
    </row>
    <row r="25" spans="1:8" x14ac:dyDescent="0.2">
      <c r="A25" s="16">
        <v>1132</v>
      </c>
      <c r="B25" s="14" t="s">
        <v>131</v>
      </c>
      <c r="C25" s="143">
        <v>0</v>
      </c>
      <c r="D25" s="143">
        <v>0</v>
      </c>
      <c r="E25" s="143">
        <v>0</v>
      </c>
      <c r="F25" s="143">
        <v>0</v>
      </c>
      <c r="G25" s="143">
        <v>0</v>
      </c>
    </row>
    <row r="26" spans="1:8" x14ac:dyDescent="0.2">
      <c r="A26" s="16">
        <v>1133</v>
      </c>
      <c r="B26" s="14" t="s">
        <v>132</v>
      </c>
      <c r="C26" s="143">
        <v>565</v>
      </c>
      <c r="D26" s="143">
        <v>565</v>
      </c>
      <c r="E26" s="143">
        <v>0</v>
      </c>
      <c r="F26" s="143">
        <v>0</v>
      </c>
      <c r="G26" s="143">
        <v>0</v>
      </c>
    </row>
    <row r="27" spans="1:8" x14ac:dyDescent="0.2">
      <c r="A27" s="16">
        <v>1134</v>
      </c>
      <c r="B27" s="14" t="s">
        <v>133</v>
      </c>
      <c r="C27" s="143">
        <v>182450.17</v>
      </c>
      <c r="D27" s="143">
        <v>182450.17</v>
      </c>
      <c r="E27" s="143">
        <v>0</v>
      </c>
      <c r="F27" s="143">
        <v>0</v>
      </c>
      <c r="G27" s="143">
        <v>0</v>
      </c>
    </row>
    <row r="28" spans="1:8" x14ac:dyDescent="0.2">
      <c r="A28" s="16">
        <v>1139</v>
      </c>
      <c r="B28" s="14" t="s">
        <v>134</v>
      </c>
      <c r="C28" s="143">
        <v>0</v>
      </c>
      <c r="D28" s="143">
        <v>0</v>
      </c>
      <c r="E28" s="143">
        <v>0</v>
      </c>
      <c r="F28" s="143">
        <v>0</v>
      </c>
      <c r="G28" s="143">
        <v>0</v>
      </c>
    </row>
    <row r="30" spans="1:8" x14ac:dyDescent="0.2">
      <c r="A30" s="13" t="s">
        <v>484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5" t="s">
        <v>92</v>
      </c>
      <c r="F31" s="15" t="s">
        <v>135</v>
      </c>
      <c r="G31" s="15" t="s">
        <v>95</v>
      </c>
      <c r="H31" s="15"/>
    </row>
    <row r="32" spans="1:8" x14ac:dyDescent="0.2">
      <c r="A32" s="16">
        <v>1140</v>
      </c>
      <c r="B32" s="14" t="s">
        <v>136</v>
      </c>
      <c r="C32" s="143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137</v>
      </c>
      <c r="C33" s="143">
        <v>0</v>
      </c>
    </row>
    <row r="34" spans="1:8" x14ac:dyDescent="0.2">
      <c r="A34" s="16">
        <v>1142</v>
      </c>
      <c r="B34" s="14" t="s">
        <v>138</v>
      </c>
      <c r="C34" s="143">
        <v>0</v>
      </c>
    </row>
    <row r="35" spans="1:8" x14ac:dyDescent="0.2">
      <c r="A35" s="16">
        <v>1143</v>
      </c>
      <c r="B35" s="14" t="s">
        <v>139</v>
      </c>
      <c r="C35" s="143">
        <v>0</v>
      </c>
    </row>
    <row r="36" spans="1:8" x14ac:dyDescent="0.2">
      <c r="A36" s="16">
        <v>1144</v>
      </c>
      <c r="B36" s="14" t="s">
        <v>140</v>
      </c>
      <c r="C36" s="143">
        <v>0</v>
      </c>
    </row>
    <row r="37" spans="1:8" x14ac:dyDescent="0.2">
      <c r="A37" s="16">
        <v>1145</v>
      </c>
      <c r="B37" s="14" t="s">
        <v>141</v>
      </c>
      <c r="C37" s="143">
        <v>0</v>
      </c>
    </row>
    <row r="39" spans="1:8" x14ac:dyDescent="0.2">
      <c r="A39" s="13" t="s">
        <v>142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5" t="s">
        <v>94</v>
      </c>
      <c r="F40" s="15" t="s">
        <v>143</v>
      </c>
      <c r="G40" s="15"/>
      <c r="H40" s="15"/>
    </row>
    <row r="41" spans="1:8" x14ac:dyDescent="0.2">
      <c r="A41" s="16">
        <v>1150</v>
      </c>
      <c r="B41" s="14" t="s">
        <v>144</v>
      </c>
      <c r="C41" s="143">
        <f>C42</f>
        <v>2834516.17</v>
      </c>
      <c r="E41" s="14" t="str">
        <f>+IF(OR(C41&lt;&gt;0,C42&lt;&gt;0),"","SIN INFORMACIÓN QUE REVELAR")</f>
        <v/>
      </c>
    </row>
    <row r="42" spans="1:8" x14ac:dyDescent="0.2">
      <c r="A42" s="16">
        <v>1151</v>
      </c>
      <c r="B42" s="14" t="s">
        <v>145</v>
      </c>
      <c r="C42" s="143">
        <v>2834516.17</v>
      </c>
    </row>
    <row r="44" spans="1:8" x14ac:dyDescent="0.2">
      <c r="A44" s="13" t="s">
        <v>96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5" t="s">
        <v>127</v>
      </c>
      <c r="F45" s="15"/>
      <c r="G45" s="15"/>
      <c r="H45" s="15"/>
    </row>
    <row r="46" spans="1:8" x14ac:dyDescent="0.2">
      <c r="A46" s="16">
        <v>1213</v>
      </c>
      <c r="B46" s="14" t="s">
        <v>146</v>
      </c>
      <c r="C46" s="143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120</v>
      </c>
      <c r="C50" s="143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560</v>
      </c>
      <c r="C51" s="143">
        <v>0</v>
      </c>
    </row>
    <row r="52" spans="1:10" x14ac:dyDescent="0.2">
      <c r="A52" s="16">
        <v>1214</v>
      </c>
      <c r="B52" s="14" t="s">
        <v>147</v>
      </c>
      <c r="C52" s="143">
        <v>0</v>
      </c>
    </row>
    <row r="53" spans="1:10" x14ac:dyDescent="0.2">
      <c r="C53" s="143"/>
    </row>
    <row r="54" spans="1:10" x14ac:dyDescent="0.2">
      <c r="A54" s="13" t="s">
        <v>101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5" t="s">
        <v>99</v>
      </c>
      <c r="F55" s="15" t="s">
        <v>561</v>
      </c>
      <c r="G55" s="15" t="s">
        <v>562</v>
      </c>
      <c r="H55" s="15" t="s">
        <v>100</v>
      </c>
      <c r="I55" s="15" t="s">
        <v>563</v>
      </c>
      <c r="J55" s="15" t="s">
        <v>127</v>
      </c>
    </row>
    <row r="56" spans="1:10" x14ac:dyDescent="0.2">
      <c r="A56" s="16">
        <v>1230</v>
      </c>
      <c r="B56" s="14" t="s">
        <v>149</v>
      </c>
      <c r="C56" s="143">
        <f>SUM(C57:C63)</f>
        <v>193850016.81</v>
      </c>
      <c r="D56" s="143">
        <f>SUM(D57:D63)</f>
        <v>0</v>
      </c>
      <c r="E56" s="143">
        <f>SUM(E57:E63)</f>
        <v>69192535.260000005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3">
        <v>9318030.1699999999</v>
      </c>
      <c r="D57" s="144"/>
      <c r="E57" s="144"/>
    </row>
    <row r="58" spans="1:10" x14ac:dyDescent="0.2">
      <c r="A58" s="16">
        <v>1232</v>
      </c>
      <c r="B58" s="14" t="s">
        <v>151</v>
      </c>
      <c r="C58" s="143">
        <v>0</v>
      </c>
      <c r="D58" s="143">
        <v>0</v>
      </c>
      <c r="E58" s="143">
        <v>0</v>
      </c>
    </row>
    <row r="59" spans="1:10" x14ac:dyDescent="0.2">
      <c r="A59" s="16">
        <v>1233</v>
      </c>
      <c r="B59" s="14" t="s">
        <v>152</v>
      </c>
      <c r="C59" s="143">
        <v>3342729.2</v>
      </c>
      <c r="D59" s="143">
        <v>0</v>
      </c>
      <c r="E59" s="143">
        <v>34596267.630000003</v>
      </c>
    </row>
    <row r="60" spans="1:10" x14ac:dyDescent="0.2">
      <c r="A60" s="16">
        <v>1234</v>
      </c>
      <c r="B60" s="14" t="s">
        <v>153</v>
      </c>
      <c r="C60" s="143">
        <v>0</v>
      </c>
      <c r="D60" s="143">
        <v>0</v>
      </c>
      <c r="E60" s="143">
        <v>0</v>
      </c>
    </row>
    <row r="61" spans="1:10" x14ac:dyDescent="0.2">
      <c r="A61" s="16">
        <v>1235</v>
      </c>
      <c r="B61" s="14" t="s">
        <v>154</v>
      </c>
      <c r="C61" s="143">
        <v>34581694.530000001</v>
      </c>
      <c r="D61" s="143">
        <v>0</v>
      </c>
      <c r="E61" s="143">
        <v>0</v>
      </c>
    </row>
    <row r="62" spans="1:10" x14ac:dyDescent="0.2">
      <c r="A62" s="16">
        <v>1236</v>
      </c>
      <c r="B62" s="14" t="s">
        <v>155</v>
      </c>
      <c r="C62" s="143">
        <v>0</v>
      </c>
      <c r="D62" s="143">
        <v>0</v>
      </c>
      <c r="E62" s="143">
        <v>0</v>
      </c>
    </row>
    <row r="63" spans="1:10" x14ac:dyDescent="0.2">
      <c r="A63" s="16">
        <v>1239</v>
      </c>
      <c r="B63" s="14" t="s">
        <v>156</v>
      </c>
      <c r="C63" s="143">
        <v>146607562.91</v>
      </c>
      <c r="D63" s="143">
        <v>0</v>
      </c>
      <c r="E63" s="143">
        <v>34596267.630000003</v>
      </c>
    </row>
    <row r="64" spans="1:10" x14ac:dyDescent="0.2">
      <c r="A64" s="16">
        <v>1240</v>
      </c>
      <c r="B64" s="14" t="s">
        <v>157</v>
      </c>
      <c r="C64" s="143">
        <f>SUM(C65:C72)</f>
        <v>31219822.790000003</v>
      </c>
      <c r="D64" s="143">
        <f t="shared" ref="D64:E64" si="0">SUM(D65:D72)</f>
        <v>0</v>
      </c>
      <c r="E64" s="143">
        <f t="shared" si="0"/>
        <v>17014854.18</v>
      </c>
    </row>
    <row r="65" spans="1:9" x14ac:dyDescent="0.2">
      <c r="A65" s="16">
        <v>1241</v>
      </c>
      <c r="B65" s="14" t="s">
        <v>158</v>
      </c>
      <c r="C65" s="143">
        <v>3751710.74</v>
      </c>
      <c r="D65" s="143">
        <v>0</v>
      </c>
      <c r="E65" s="143">
        <v>0</v>
      </c>
    </row>
    <row r="66" spans="1:9" x14ac:dyDescent="0.2">
      <c r="A66" s="16">
        <v>1242</v>
      </c>
      <c r="B66" s="14" t="s">
        <v>159</v>
      </c>
      <c r="C66" s="143">
        <v>350363.26</v>
      </c>
      <c r="D66" s="143">
        <v>0</v>
      </c>
      <c r="E66" s="143">
        <v>0</v>
      </c>
    </row>
    <row r="67" spans="1:9" x14ac:dyDescent="0.2">
      <c r="A67" s="16">
        <v>1243</v>
      </c>
      <c r="B67" s="14" t="s">
        <v>160</v>
      </c>
      <c r="C67" s="143">
        <v>336205.79</v>
      </c>
      <c r="D67" s="143">
        <v>0</v>
      </c>
      <c r="E67" s="143">
        <v>0</v>
      </c>
    </row>
    <row r="68" spans="1:9" x14ac:dyDescent="0.2">
      <c r="A68" s="16">
        <v>1244</v>
      </c>
      <c r="B68" s="14" t="s">
        <v>161</v>
      </c>
      <c r="C68" s="143">
        <v>15015812.4</v>
      </c>
      <c r="D68" s="143">
        <v>0</v>
      </c>
      <c r="E68" s="143">
        <v>0</v>
      </c>
    </row>
    <row r="69" spans="1:9" x14ac:dyDescent="0.2">
      <c r="A69" s="16">
        <v>1245</v>
      </c>
      <c r="B69" s="14" t="s">
        <v>162</v>
      </c>
      <c r="C69" s="143">
        <v>0</v>
      </c>
      <c r="D69" s="143">
        <v>0</v>
      </c>
      <c r="E69" s="143">
        <v>17014854.18</v>
      </c>
    </row>
    <row r="70" spans="1:9" x14ac:dyDescent="0.2">
      <c r="A70" s="16">
        <v>1246</v>
      </c>
      <c r="B70" s="14" t="s">
        <v>163</v>
      </c>
      <c r="C70" s="143">
        <v>11756944.9</v>
      </c>
      <c r="D70" s="143">
        <v>0</v>
      </c>
      <c r="E70" s="143">
        <v>0</v>
      </c>
    </row>
    <row r="71" spans="1:9" x14ac:dyDescent="0.2">
      <c r="A71" s="16">
        <v>1247</v>
      </c>
      <c r="B71" s="14" t="s">
        <v>164</v>
      </c>
      <c r="C71" s="143">
        <v>8785.7000000000007</v>
      </c>
      <c r="D71" s="143">
        <v>0</v>
      </c>
      <c r="E71" s="143">
        <v>0</v>
      </c>
    </row>
    <row r="72" spans="1:9" x14ac:dyDescent="0.2">
      <c r="A72" s="16">
        <v>1248</v>
      </c>
      <c r="B72" s="14" t="s">
        <v>165</v>
      </c>
      <c r="C72" s="143">
        <v>0</v>
      </c>
      <c r="D72" s="143">
        <v>0</v>
      </c>
      <c r="E72" s="143">
        <v>0</v>
      </c>
    </row>
    <row r="74" spans="1:9" x14ac:dyDescent="0.2">
      <c r="A74" s="13" t="s">
        <v>102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5" t="s">
        <v>166</v>
      </c>
      <c r="F75" s="15" t="s">
        <v>564</v>
      </c>
      <c r="G75" s="15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3">
        <f>SUM(C77:C81)</f>
        <v>8355196.3399999999</v>
      </c>
      <c r="D76" s="143">
        <f>SUM(D77:D81)</f>
        <v>0</v>
      </c>
      <c r="E76" s="143">
        <f>SUM(E77:E81)</f>
        <v>118272.39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3">
        <v>88940.74</v>
      </c>
      <c r="D77" s="143">
        <v>0</v>
      </c>
      <c r="E77" s="143">
        <v>72680.83</v>
      </c>
    </row>
    <row r="78" spans="1:9" x14ac:dyDescent="0.2">
      <c r="A78" s="16">
        <v>1252</v>
      </c>
      <c r="B78" s="14" t="s">
        <v>169</v>
      </c>
      <c r="C78" s="143">
        <v>0</v>
      </c>
      <c r="D78" s="143">
        <v>0</v>
      </c>
      <c r="E78" s="143">
        <v>0</v>
      </c>
    </row>
    <row r="79" spans="1:9" x14ac:dyDescent="0.2">
      <c r="A79" s="16">
        <v>1253</v>
      </c>
      <c r="B79" s="14" t="s">
        <v>170</v>
      </c>
      <c r="C79" s="143">
        <v>8037688</v>
      </c>
      <c r="D79" s="143">
        <v>0</v>
      </c>
      <c r="E79" s="143">
        <v>0</v>
      </c>
    </row>
    <row r="80" spans="1:9" x14ac:dyDescent="0.2">
      <c r="A80" s="16">
        <v>1254</v>
      </c>
      <c r="B80" s="14" t="s">
        <v>171</v>
      </c>
      <c r="C80" s="143">
        <v>228567.6</v>
      </c>
      <c r="D80" s="143">
        <v>0</v>
      </c>
      <c r="E80" s="143">
        <v>45591.56</v>
      </c>
    </row>
    <row r="81" spans="1:8" x14ac:dyDescent="0.2">
      <c r="A81" s="16">
        <v>1259</v>
      </c>
      <c r="B81" s="14" t="s">
        <v>172</v>
      </c>
      <c r="C81" s="143">
        <v>0</v>
      </c>
      <c r="D81" s="143">
        <v>0</v>
      </c>
      <c r="E81" s="143">
        <v>0</v>
      </c>
    </row>
    <row r="82" spans="1:8" x14ac:dyDescent="0.2">
      <c r="A82" s="16">
        <v>1270</v>
      </c>
      <c r="B82" s="14" t="s">
        <v>173</v>
      </c>
      <c r="C82" s="143">
        <f>SUM(C83:C88)</f>
        <v>478309.76</v>
      </c>
      <c r="D82" s="144"/>
      <c r="E82" s="144"/>
    </row>
    <row r="83" spans="1:8" x14ac:dyDescent="0.2">
      <c r="A83" s="16">
        <v>1271</v>
      </c>
      <c r="B83" s="14" t="s">
        <v>174</v>
      </c>
      <c r="C83" s="143">
        <v>160000</v>
      </c>
      <c r="D83" s="144"/>
      <c r="E83" s="144"/>
    </row>
    <row r="84" spans="1:8" x14ac:dyDescent="0.2">
      <c r="A84" s="16">
        <v>1272</v>
      </c>
      <c r="B84" s="14" t="s">
        <v>175</v>
      </c>
      <c r="C84" s="143">
        <v>0</v>
      </c>
      <c r="D84" s="144"/>
      <c r="E84" s="144"/>
    </row>
    <row r="85" spans="1:8" x14ac:dyDescent="0.2">
      <c r="A85" s="16">
        <v>1273</v>
      </c>
      <c r="B85" s="14" t="s">
        <v>176</v>
      </c>
      <c r="C85" s="143">
        <v>318309.76000000001</v>
      </c>
      <c r="D85" s="144"/>
      <c r="E85" s="144"/>
    </row>
    <row r="86" spans="1:8" x14ac:dyDescent="0.2">
      <c r="A86" s="16">
        <v>1274</v>
      </c>
      <c r="B86" s="14" t="s">
        <v>177</v>
      </c>
      <c r="C86" s="143">
        <v>0</v>
      </c>
      <c r="D86" s="144"/>
      <c r="E86" s="144"/>
    </row>
    <row r="87" spans="1:8" x14ac:dyDescent="0.2">
      <c r="A87" s="16">
        <v>1275</v>
      </c>
      <c r="B87" s="14" t="s">
        <v>178</v>
      </c>
      <c r="C87" s="143">
        <v>0</v>
      </c>
      <c r="D87" s="144"/>
      <c r="E87" s="144"/>
    </row>
    <row r="88" spans="1:8" x14ac:dyDescent="0.2">
      <c r="A88" s="16">
        <v>1279</v>
      </c>
      <c r="B88" s="14" t="s">
        <v>179</v>
      </c>
      <c r="C88" s="143">
        <v>0</v>
      </c>
      <c r="D88" s="144"/>
      <c r="E88" s="144"/>
    </row>
    <row r="90" spans="1:8" x14ac:dyDescent="0.2">
      <c r="A90" s="13" t="s">
        <v>104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181</v>
      </c>
      <c r="C92" s="143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3">
        <v>0</v>
      </c>
    </row>
    <row r="94" spans="1:8" x14ac:dyDescent="0.2">
      <c r="A94" s="16">
        <v>1162</v>
      </c>
      <c r="B94" s="14" t="s">
        <v>183</v>
      </c>
      <c r="C94" s="143">
        <v>0</v>
      </c>
    </row>
    <row r="95" spans="1:8" x14ac:dyDescent="0.2">
      <c r="C95" s="143"/>
    </row>
    <row r="96" spans="1:8" x14ac:dyDescent="0.2">
      <c r="A96" s="13" t="s">
        <v>565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492</v>
      </c>
      <c r="C98" s="143">
        <f>SUM(C99:C102)</f>
        <v>0</v>
      </c>
      <c r="E98" s="14" t="str">
        <f>IF(OR(C98&lt;&gt;0,C99&lt;&gt;0,C100&lt;&gt;0,C101&lt;&gt;0,C102&lt;&gt;0,C103&lt;&gt;0,C104&lt;&gt;0,C105&lt;&gt;0,C106&lt;&gt;0),"","SIN INFORMACIÓN QUE REVELAR")</f>
        <v>SIN INFORMACIÓN QUE REVELAR</v>
      </c>
    </row>
    <row r="99" spans="1:8" x14ac:dyDescent="0.2">
      <c r="A99" s="16">
        <v>1191</v>
      </c>
      <c r="B99" s="14" t="s">
        <v>485</v>
      </c>
      <c r="C99" s="143">
        <v>0</v>
      </c>
    </row>
    <row r="100" spans="1:8" x14ac:dyDescent="0.2">
      <c r="A100" s="16">
        <v>1192</v>
      </c>
      <c r="B100" s="14" t="s">
        <v>486</v>
      </c>
      <c r="C100" s="143">
        <v>0</v>
      </c>
    </row>
    <row r="101" spans="1:8" x14ac:dyDescent="0.2">
      <c r="A101" s="16">
        <v>1193</v>
      </c>
      <c r="B101" s="14" t="s">
        <v>487</v>
      </c>
      <c r="C101" s="143">
        <v>0</v>
      </c>
    </row>
    <row r="102" spans="1:8" x14ac:dyDescent="0.2">
      <c r="A102" s="16">
        <v>1194</v>
      </c>
      <c r="B102" s="14" t="s">
        <v>488</v>
      </c>
      <c r="C102" s="143">
        <v>0</v>
      </c>
    </row>
    <row r="103" spans="1:8" x14ac:dyDescent="0.2">
      <c r="A103" s="16">
        <v>1290</v>
      </c>
      <c r="B103" s="14" t="s">
        <v>184</v>
      </c>
      <c r="C103" s="143">
        <f>SUM(C104:C106)</f>
        <v>0</v>
      </c>
    </row>
    <row r="104" spans="1:8" x14ac:dyDescent="0.2">
      <c r="A104" s="16">
        <v>1291</v>
      </c>
      <c r="B104" s="14" t="s">
        <v>185</v>
      </c>
      <c r="C104" s="143">
        <v>0</v>
      </c>
    </row>
    <row r="105" spans="1:8" x14ac:dyDescent="0.2">
      <c r="A105" s="16">
        <v>1292</v>
      </c>
      <c r="B105" s="14" t="s">
        <v>186</v>
      </c>
      <c r="C105" s="143">
        <v>0</v>
      </c>
    </row>
    <row r="106" spans="1:8" x14ac:dyDescent="0.2">
      <c r="A106" s="16">
        <v>1293</v>
      </c>
      <c r="B106" s="14" t="s">
        <v>187</v>
      </c>
      <c r="C106" s="143">
        <v>0</v>
      </c>
    </row>
    <row r="107" spans="1:8" x14ac:dyDescent="0.2">
      <c r="C107" s="143"/>
    </row>
    <row r="108" spans="1:8" x14ac:dyDescent="0.2">
      <c r="A108" s="13" t="s">
        <v>105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5" t="s">
        <v>124</v>
      </c>
      <c r="F109" s="15" t="s">
        <v>125</v>
      </c>
      <c r="G109" s="15" t="s">
        <v>188</v>
      </c>
      <c r="H109" s="15" t="s">
        <v>584</v>
      </c>
    </row>
    <row r="110" spans="1:8" x14ac:dyDescent="0.2">
      <c r="A110" s="16">
        <v>2110</v>
      </c>
      <c r="B110" s="14" t="s">
        <v>189</v>
      </c>
      <c r="C110" s="143">
        <f>SUM(C111:C119)</f>
        <v>1515629.74</v>
      </c>
      <c r="D110" s="143">
        <f>SUM(D111:D119)</f>
        <v>1515629.74</v>
      </c>
      <c r="E110" s="143">
        <f>SUM(E111:E119)</f>
        <v>0</v>
      </c>
      <c r="F110" s="143">
        <f>SUM(F111:F119)</f>
        <v>0</v>
      </c>
      <c r="G110" s="143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3">
        <v>485172.31</v>
      </c>
      <c r="D111" s="143">
        <f>C111</f>
        <v>485172.31</v>
      </c>
      <c r="E111" s="143">
        <v>0</v>
      </c>
      <c r="F111" s="143">
        <v>0</v>
      </c>
      <c r="G111" s="143">
        <v>0</v>
      </c>
    </row>
    <row r="112" spans="1:8" x14ac:dyDescent="0.2">
      <c r="A112" s="16">
        <v>2112</v>
      </c>
      <c r="B112" s="14" t="s">
        <v>191</v>
      </c>
      <c r="C112" s="143">
        <v>4591411.42</v>
      </c>
      <c r="D112" s="143">
        <f t="shared" ref="D112:D119" si="1">C112</f>
        <v>4591411.42</v>
      </c>
      <c r="E112" s="143">
        <v>0</v>
      </c>
      <c r="F112" s="143">
        <v>0</v>
      </c>
      <c r="G112" s="143">
        <v>0</v>
      </c>
    </row>
    <row r="113" spans="1:8" x14ac:dyDescent="0.2">
      <c r="A113" s="16">
        <v>2113</v>
      </c>
      <c r="B113" s="14" t="s">
        <v>192</v>
      </c>
      <c r="C113" s="143">
        <v>254644.48000000001</v>
      </c>
      <c r="D113" s="143">
        <f t="shared" si="1"/>
        <v>254644.48000000001</v>
      </c>
      <c r="E113" s="143">
        <v>0</v>
      </c>
      <c r="F113" s="143">
        <v>0</v>
      </c>
      <c r="G113" s="143">
        <v>0</v>
      </c>
    </row>
    <row r="114" spans="1:8" x14ac:dyDescent="0.2">
      <c r="A114" s="16">
        <v>2114</v>
      </c>
      <c r="B114" s="14" t="s">
        <v>193</v>
      </c>
      <c r="C114" s="143">
        <v>0</v>
      </c>
      <c r="D114" s="143">
        <f t="shared" si="1"/>
        <v>0</v>
      </c>
      <c r="E114" s="143">
        <v>0</v>
      </c>
      <c r="F114" s="143">
        <v>0</v>
      </c>
      <c r="G114" s="143">
        <v>0</v>
      </c>
    </row>
    <row r="115" spans="1:8" x14ac:dyDescent="0.2">
      <c r="A115" s="16">
        <v>2115</v>
      </c>
      <c r="B115" s="14" t="s">
        <v>194</v>
      </c>
      <c r="C115" s="143">
        <v>0</v>
      </c>
      <c r="D115" s="143">
        <f t="shared" si="1"/>
        <v>0</v>
      </c>
      <c r="E115" s="143">
        <v>0</v>
      </c>
      <c r="F115" s="143">
        <v>0</v>
      </c>
      <c r="G115" s="143">
        <v>0</v>
      </c>
    </row>
    <row r="116" spans="1:8" x14ac:dyDescent="0.2">
      <c r="A116" s="16">
        <v>2116</v>
      </c>
      <c r="B116" s="14" t="s">
        <v>195</v>
      </c>
      <c r="C116" s="143">
        <v>0</v>
      </c>
      <c r="D116" s="143">
        <f t="shared" si="1"/>
        <v>0</v>
      </c>
      <c r="E116" s="143">
        <v>0</v>
      </c>
      <c r="F116" s="143">
        <v>0</v>
      </c>
      <c r="G116" s="143">
        <v>0</v>
      </c>
    </row>
    <row r="117" spans="1:8" x14ac:dyDescent="0.2">
      <c r="A117" s="16">
        <v>2117</v>
      </c>
      <c r="B117" s="14" t="s">
        <v>196</v>
      </c>
      <c r="C117" s="143">
        <v>-4112436.4</v>
      </c>
      <c r="D117" s="143">
        <f t="shared" si="1"/>
        <v>-4112436.4</v>
      </c>
      <c r="E117" s="143">
        <v>0</v>
      </c>
      <c r="F117" s="143">
        <v>0</v>
      </c>
      <c r="G117" s="143">
        <v>0</v>
      </c>
    </row>
    <row r="118" spans="1:8" x14ac:dyDescent="0.2">
      <c r="A118" s="16">
        <v>2118</v>
      </c>
      <c r="B118" s="14" t="s">
        <v>197</v>
      </c>
      <c r="C118" s="143">
        <v>0</v>
      </c>
      <c r="D118" s="143">
        <f t="shared" si="1"/>
        <v>0</v>
      </c>
      <c r="E118" s="143">
        <v>0</v>
      </c>
      <c r="F118" s="143">
        <v>0</v>
      </c>
      <c r="G118" s="143">
        <v>0</v>
      </c>
    </row>
    <row r="119" spans="1:8" x14ac:dyDescent="0.2">
      <c r="A119" s="16">
        <v>2119</v>
      </c>
      <c r="B119" s="14" t="s">
        <v>198</v>
      </c>
      <c r="C119" s="143">
        <v>296837.93</v>
      </c>
      <c r="D119" s="143">
        <f t="shared" si="1"/>
        <v>296837.93</v>
      </c>
      <c r="E119" s="143">
        <v>0</v>
      </c>
      <c r="F119" s="143">
        <v>0</v>
      </c>
      <c r="G119" s="143">
        <v>0</v>
      </c>
    </row>
    <row r="120" spans="1:8" x14ac:dyDescent="0.2">
      <c r="A120" s="16">
        <v>2120</v>
      </c>
      <c r="B120" s="14" t="s">
        <v>199</v>
      </c>
      <c r="C120" s="143">
        <f>SUM(C121:C123)</f>
        <v>0</v>
      </c>
      <c r="D120" s="143">
        <f t="shared" ref="D120:G120" si="2">SUM(D121:D123)</f>
        <v>0</v>
      </c>
      <c r="E120" s="143">
        <f t="shared" si="2"/>
        <v>0</v>
      </c>
      <c r="F120" s="143">
        <f t="shared" si="2"/>
        <v>0</v>
      </c>
      <c r="G120" s="143">
        <f t="shared" si="2"/>
        <v>0</v>
      </c>
    </row>
    <row r="121" spans="1:8" x14ac:dyDescent="0.2">
      <c r="A121" s="16">
        <v>2121</v>
      </c>
      <c r="B121" s="14" t="s">
        <v>200</v>
      </c>
      <c r="C121" s="143">
        <v>0</v>
      </c>
      <c r="D121" s="143">
        <f>C121</f>
        <v>0</v>
      </c>
      <c r="E121" s="143">
        <v>0</v>
      </c>
      <c r="F121" s="143">
        <v>0</v>
      </c>
      <c r="G121" s="143">
        <v>0</v>
      </c>
    </row>
    <row r="122" spans="1:8" x14ac:dyDescent="0.2">
      <c r="A122" s="16">
        <v>2122</v>
      </c>
      <c r="B122" s="14" t="s">
        <v>201</v>
      </c>
      <c r="C122" s="143">
        <v>0</v>
      </c>
      <c r="D122" s="143">
        <f t="shared" ref="D122:D123" si="3">C122</f>
        <v>0</v>
      </c>
      <c r="E122" s="143">
        <v>0</v>
      </c>
      <c r="F122" s="143">
        <v>0</v>
      </c>
      <c r="G122" s="143">
        <v>0</v>
      </c>
    </row>
    <row r="123" spans="1:8" x14ac:dyDescent="0.2">
      <c r="A123" s="16">
        <v>2129</v>
      </c>
      <c r="B123" s="14" t="s">
        <v>202</v>
      </c>
      <c r="C123" s="143">
        <v>0</v>
      </c>
      <c r="D123" s="143">
        <f t="shared" si="3"/>
        <v>0</v>
      </c>
      <c r="E123" s="143">
        <v>0</v>
      </c>
      <c r="F123" s="143">
        <v>0</v>
      </c>
      <c r="G123" s="143">
        <v>0</v>
      </c>
    </row>
    <row r="125" spans="1:8" x14ac:dyDescent="0.2">
      <c r="A125" s="13" t="s">
        <v>106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5" t="s">
        <v>127</v>
      </c>
      <c r="F126" s="15"/>
      <c r="G126" s="15"/>
      <c r="H126" s="15"/>
    </row>
    <row r="127" spans="1:8" x14ac:dyDescent="0.2">
      <c r="A127" s="16">
        <v>2160</v>
      </c>
      <c r="B127" s="14" t="s">
        <v>203</v>
      </c>
      <c r="C127" s="143">
        <f>SUM(C128:C133)</f>
        <v>0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3">
        <v>0</v>
      </c>
    </row>
    <row r="129" spans="1:8" x14ac:dyDescent="0.2">
      <c r="A129" s="16">
        <v>2162</v>
      </c>
      <c r="B129" s="14" t="s">
        <v>205</v>
      </c>
      <c r="C129" s="143">
        <v>0</v>
      </c>
    </row>
    <row r="130" spans="1:8" x14ac:dyDescent="0.2">
      <c r="A130" s="16">
        <v>2163</v>
      </c>
      <c r="B130" s="14" t="s">
        <v>206</v>
      </c>
      <c r="C130" s="143">
        <v>0</v>
      </c>
    </row>
    <row r="131" spans="1:8" x14ac:dyDescent="0.2">
      <c r="A131" s="16">
        <v>2164</v>
      </c>
      <c r="B131" s="14" t="s">
        <v>207</v>
      </c>
      <c r="C131" s="143">
        <v>0</v>
      </c>
    </row>
    <row r="132" spans="1:8" x14ac:dyDescent="0.2">
      <c r="A132" s="16">
        <v>2165</v>
      </c>
      <c r="B132" s="14" t="s">
        <v>208</v>
      </c>
      <c r="C132" s="143">
        <v>0</v>
      </c>
    </row>
    <row r="133" spans="1:8" x14ac:dyDescent="0.2">
      <c r="A133" s="16">
        <v>2166</v>
      </c>
      <c r="B133" s="14" t="s">
        <v>209</v>
      </c>
      <c r="C133" s="143">
        <v>0</v>
      </c>
    </row>
    <row r="134" spans="1:8" x14ac:dyDescent="0.2">
      <c r="A134" s="16">
        <v>2250</v>
      </c>
      <c r="B134" s="14" t="s">
        <v>210</v>
      </c>
      <c r="C134" s="143">
        <f>SUM(C135:C140)</f>
        <v>0</v>
      </c>
    </row>
    <row r="135" spans="1:8" x14ac:dyDescent="0.2">
      <c r="A135" s="16">
        <v>2251</v>
      </c>
      <c r="B135" s="14" t="s">
        <v>211</v>
      </c>
      <c r="C135" s="143">
        <v>0</v>
      </c>
    </row>
    <row r="136" spans="1:8" x14ac:dyDescent="0.2">
      <c r="A136" s="16">
        <v>2252</v>
      </c>
      <c r="B136" s="14" t="s">
        <v>212</v>
      </c>
      <c r="C136" s="143">
        <v>0</v>
      </c>
    </row>
    <row r="137" spans="1:8" x14ac:dyDescent="0.2">
      <c r="A137" s="16">
        <v>2253</v>
      </c>
      <c r="B137" s="14" t="s">
        <v>213</v>
      </c>
      <c r="C137" s="143">
        <v>0</v>
      </c>
    </row>
    <row r="138" spans="1:8" x14ac:dyDescent="0.2">
      <c r="A138" s="16">
        <v>2254</v>
      </c>
      <c r="B138" s="14" t="s">
        <v>214</v>
      </c>
      <c r="C138" s="143">
        <v>0</v>
      </c>
    </row>
    <row r="139" spans="1:8" x14ac:dyDescent="0.2">
      <c r="A139" s="16">
        <v>2255</v>
      </c>
      <c r="B139" s="14" t="s">
        <v>215</v>
      </c>
      <c r="C139" s="143">
        <v>0</v>
      </c>
    </row>
    <row r="140" spans="1:8" x14ac:dyDescent="0.2">
      <c r="A140" s="16">
        <v>2256</v>
      </c>
      <c r="B140" s="14" t="s">
        <v>216</v>
      </c>
      <c r="C140" s="143">
        <v>0</v>
      </c>
    </row>
    <row r="142" spans="1:8" x14ac:dyDescent="0.2">
      <c r="A142" s="13" t="s">
        <v>566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7" t="s">
        <v>127</v>
      </c>
      <c r="F143" s="17"/>
      <c r="G143" s="17"/>
      <c r="H143" s="17"/>
    </row>
    <row r="144" spans="1:8" x14ac:dyDescent="0.2">
      <c r="A144" s="16">
        <v>2150</v>
      </c>
      <c r="B144" s="14" t="s">
        <v>567</v>
      </c>
      <c r="C144" s="143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568</v>
      </c>
      <c r="C145" s="143">
        <v>0</v>
      </c>
    </row>
    <row r="146" spans="1:5" x14ac:dyDescent="0.2">
      <c r="A146" s="16">
        <v>2152</v>
      </c>
      <c r="B146" s="14" t="s">
        <v>569</v>
      </c>
      <c r="C146" s="143">
        <v>0</v>
      </c>
    </row>
    <row r="147" spans="1:5" x14ac:dyDescent="0.2">
      <c r="A147" s="16">
        <v>2159</v>
      </c>
      <c r="B147" s="14" t="s">
        <v>217</v>
      </c>
      <c r="C147" s="143">
        <v>0</v>
      </c>
    </row>
    <row r="148" spans="1:5" x14ac:dyDescent="0.2">
      <c r="A148" s="16">
        <v>2240</v>
      </c>
      <c r="B148" s="14" t="s">
        <v>219</v>
      </c>
      <c r="C148" s="143">
        <f>SUM(C149:C151)</f>
        <v>0</v>
      </c>
    </row>
    <row r="149" spans="1:5" x14ac:dyDescent="0.2">
      <c r="A149" s="16">
        <v>2241</v>
      </c>
      <c r="B149" s="14" t="s">
        <v>220</v>
      </c>
      <c r="C149" s="143">
        <v>0</v>
      </c>
    </row>
    <row r="150" spans="1:5" x14ac:dyDescent="0.2">
      <c r="A150" s="16">
        <v>2242</v>
      </c>
      <c r="B150" s="14" t="s">
        <v>221</v>
      </c>
      <c r="C150" s="143">
        <v>0</v>
      </c>
    </row>
    <row r="151" spans="1:5" x14ac:dyDescent="0.2">
      <c r="A151" s="16">
        <v>2249</v>
      </c>
      <c r="B151" s="14" t="s">
        <v>222</v>
      </c>
      <c r="C151" s="143">
        <v>0</v>
      </c>
    </row>
    <row r="153" spans="1:5" x14ac:dyDescent="0.2">
      <c r="A153" s="113" t="s">
        <v>570</v>
      </c>
      <c r="B153" s="113"/>
      <c r="C153" s="113"/>
      <c r="D153" s="113"/>
      <c r="E153" s="113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15" t="s">
        <v>127</v>
      </c>
    </row>
    <row r="155" spans="1:5" x14ac:dyDescent="0.2">
      <c r="A155" s="116">
        <v>2170</v>
      </c>
      <c r="B155" s="117" t="s">
        <v>571</v>
      </c>
      <c r="C155" s="145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572</v>
      </c>
      <c r="C156" s="145">
        <v>0</v>
      </c>
      <c r="D156" s="117"/>
      <c r="E156" s="117"/>
    </row>
    <row r="157" spans="1:5" x14ac:dyDescent="0.2">
      <c r="A157" s="116">
        <v>2172</v>
      </c>
      <c r="B157" s="117" t="s">
        <v>573</v>
      </c>
      <c r="C157" s="145">
        <v>0</v>
      </c>
      <c r="D157" s="117"/>
      <c r="E157" s="117"/>
    </row>
    <row r="158" spans="1:5" x14ac:dyDescent="0.2">
      <c r="A158" s="116">
        <v>2179</v>
      </c>
      <c r="B158" s="117" t="s">
        <v>574</v>
      </c>
      <c r="C158" s="145">
        <v>0</v>
      </c>
      <c r="D158" s="117"/>
      <c r="E158" s="117"/>
    </row>
    <row r="159" spans="1:5" x14ac:dyDescent="0.2">
      <c r="A159" s="116">
        <v>2260</v>
      </c>
      <c r="B159" s="117" t="s">
        <v>575</v>
      </c>
      <c r="C159" s="145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576</v>
      </c>
      <c r="C160" s="145">
        <v>0</v>
      </c>
      <c r="D160" s="117"/>
    </row>
    <row r="161" spans="1:5" x14ac:dyDescent="0.2">
      <c r="A161" s="116">
        <v>2262</v>
      </c>
      <c r="B161" s="117" t="s">
        <v>577</v>
      </c>
      <c r="C161" s="145">
        <v>0</v>
      </c>
      <c r="D161" s="117"/>
      <c r="E161" s="117"/>
    </row>
    <row r="162" spans="1:5" x14ac:dyDescent="0.2">
      <c r="A162" s="116">
        <v>2263</v>
      </c>
      <c r="B162" s="117" t="s">
        <v>578</v>
      </c>
      <c r="C162" s="145">
        <v>0</v>
      </c>
      <c r="D162" s="117"/>
      <c r="E162" s="117"/>
    </row>
    <row r="163" spans="1:5" x14ac:dyDescent="0.2">
      <c r="A163" s="116">
        <v>2269</v>
      </c>
      <c r="B163" s="117" t="s">
        <v>579</v>
      </c>
      <c r="C163" s="145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580</v>
      </c>
      <c r="B165" s="113"/>
      <c r="C165" s="113"/>
      <c r="D165" s="113"/>
      <c r="E165" s="113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15" t="s">
        <v>127</v>
      </c>
    </row>
    <row r="167" spans="1:5" x14ac:dyDescent="0.2">
      <c r="A167" s="116">
        <v>2190</v>
      </c>
      <c r="B167" s="117" t="s">
        <v>581</v>
      </c>
      <c r="C167" s="145">
        <f>SUM(C168:C170)</f>
        <v>-0.68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582</v>
      </c>
      <c r="C168" s="145">
        <v>-0.68</v>
      </c>
      <c r="D168" s="117"/>
      <c r="E168" s="117"/>
    </row>
    <row r="169" spans="1:5" x14ac:dyDescent="0.2">
      <c r="A169" s="116">
        <v>2192</v>
      </c>
      <c r="B169" s="117" t="s">
        <v>583</v>
      </c>
      <c r="C169" s="145">
        <v>0</v>
      </c>
      <c r="D169" s="117"/>
    </row>
    <row r="170" spans="1:5" x14ac:dyDescent="0.2">
      <c r="A170" s="116">
        <v>2199</v>
      </c>
      <c r="B170" s="117" t="s">
        <v>218</v>
      </c>
      <c r="C170" s="145">
        <v>0</v>
      </c>
      <c r="D170" s="117"/>
      <c r="E170" s="117"/>
    </row>
    <row r="171" spans="1:5" x14ac:dyDescent="0.2">
      <c r="A171" s="117"/>
      <c r="B171" s="117"/>
      <c r="C171" s="145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518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topLeftCell="A11" workbookViewId="0">
      <selection activeCell="E16" sqref="E16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72" t="s">
        <v>602</v>
      </c>
      <c r="B1" s="172"/>
      <c r="C1" s="172"/>
      <c r="D1" s="20" t="s">
        <v>498</v>
      </c>
      <c r="E1" s="21">
        <v>2025</v>
      </c>
    </row>
    <row r="2" spans="1:5" ht="18.95" customHeight="1" x14ac:dyDescent="0.2">
      <c r="A2" s="172" t="s">
        <v>504</v>
      </c>
      <c r="B2" s="172"/>
      <c r="C2" s="172"/>
      <c r="D2" s="20" t="s">
        <v>499</v>
      </c>
      <c r="E2" s="21" t="s">
        <v>501</v>
      </c>
    </row>
    <row r="3" spans="1:5" ht="18.95" customHeight="1" x14ac:dyDescent="0.2">
      <c r="A3" s="172" t="s">
        <v>603</v>
      </c>
      <c r="B3" s="172"/>
      <c r="C3" s="172"/>
      <c r="D3" s="20" t="s">
        <v>500</v>
      </c>
      <c r="E3" s="21">
        <v>1</v>
      </c>
    </row>
    <row r="4" spans="1:5" ht="18.95" customHeight="1" x14ac:dyDescent="0.2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6">
        <v>113065968.13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6">
        <v>0</v>
      </c>
      <c r="E10" s="14"/>
    </row>
    <row r="11" spans="1:5" x14ac:dyDescent="0.2">
      <c r="A11" s="26">
        <v>3130</v>
      </c>
      <c r="B11" s="22" t="s">
        <v>385</v>
      </c>
      <c r="C11" s="146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6">
        <v>-1368825.33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6">
        <v>89836681.980000004</v>
      </c>
    </row>
    <row r="17" spans="1:5" x14ac:dyDescent="0.2">
      <c r="A17" s="26">
        <v>3230</v>
      </c>
      <c r="B17" s="22" t="s">
        <v>389</v>
      </c>
      <c r="C17" s="146">
        <f>SUM(C18:C21)</f>
        <v>0</v>
      </c>
    </row>
    <row r="18" spans="1:5" x14ac:dyDescent="0.2">
      <c r="A18" s="26">
        <v>3231</v>
      </c>
      <c r="B18" s="22" t="s">
        <v>390</v>
      </c>
      <c r="C18" s="146">
        <v>0</v>
      </c>
    </row>
    <row r="19" spans="1:5" x14ac:dyDescent="0.2">
      <c r="A19" s="26">
        <v>3232</v>
      </c>
      <c r="B19" s="22" t="s">
        <v>391</v>
      </c>
      <c r="C19" s="146">
        <v>0</v>
      </c>
      <c r="E19" s="14"/>
    </row>
    <row r="20" spans="1:5" x14ac:dyDescent="0.2">
      <c r="A20" s="26">
        <v>3233</v>
      </c>
      <c r="B20" s="22" t="s">
        <v>392</v>
      </c>
      <c r="C20" s="146">
        <v>0</v>
      </c>
    </row>
    <row r="21" spans="1:5" x14ac:dyDescent="0.2">
      <c r="A21" s="26">
        <v>3239</v>
      </c>
      <c r="B21" s="22" t="s">
        <v>393</v>
      </c>
      <c r="C21" s="146">
        <v>0</v>
      </c>
    </row>
    <row r="22" spans="1:5" x14ac:dyDescent="0.2">
      <c r="A22" s="26">
        <v>3240</v>
      </c>
      <c r="B22" s="22" t="s">
        <v>394</v>
      </c>
      <c r="C22" s="146">
        <f>SUM(C23:C25)</f>
        <v>0</v>
      </c>
    </row>
    <row r="23" spans="1:5" x14ac:dyDescent="0.2">
      <c r="A23" s="26">
        <v>3241</v>
      </c>
      <c r="B23" s="22" t="s">
        <v>395</v>
      </c>
      <c r="C23" s="146">
        <v>0</v>
      </c>
    </row>
    <row r="24" spans="1:5" x14ac:dyDescent="0.2">
      <c r="A24" s="26">
        <v>3242</v>
      </c>
      <c r="B24" s="22" t="s">
        <v>396</v>
      </c>
      <c r="C24" s="146">
        <v>0</v>
      </c>
    </row>
    <row r="25" spans="1:5" x14ac:dyDescent="0.2">
      <c r="A25" s="26">
        <v>3243</v>
      </c>
      <c r="B25" s="22" t="s">
        <v>397</v>
      </c>
      <c r="C25" s="146">
        <v>0</v>
      </c>
    </row>
    <row r="26" spans="1:5" x14ac:dyDescent="0.2">
      <c r="A26" s="26">
        <v>3250</v>
      </c>
      <c r="B26" s="22" t="s">
        <v>398</v>
      </c>
      <c r="C26" s="146">
        <f>SUM(C27:C29)</f>
        <v>0</v>
      </c>
    </row>
    <row r="27" spans="1:5" x14ac:dyDescent="0.2">
      <c r="A27" s="26">
        <v>3251</v>
      </c>
      <c r="B27" s="22" t="s">
        <v>399</v>
      </c>
      <c r="C27" s="146">
        <v>0</v>
      </c>
    </row>
    <row r="28" spans="1:5" x14ac:dyDescent="0.2">
      <c r="A28" s="26">
        <v>3252</v>
      </c>
      <c r="B28" s="22" t="s">
        <v>400</v>
      </c>
      <c r="C28" s="146">
        <v>0</v>
      </c>
    </row>
    <row r="29" spans="1:5" x14ac:dyDescent="0.2">
      <c r="A29" s="26">
        <v>3253</v>
      </c>
      <c r="B29" s="22" t="s">
        <v>601</v>
      </c>
      <c r="C29" s="146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47"/>
  <sheetViews>
    <sheetView topLeftCell="A31" zoomScaleNormal="100" workbookViewId="0">
      <selection activeCell="E49" sqref="E49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42578125" style="22" bestFit="1" customWidth="1"/>
    <col min="4" max="4" width="16.42578125" style="22" bestFit="1" customWidth="1"/>
    <col min="5" max="5" width="24.140625" style="22" bestFit="1" customWidth="1"/>
    <col min="6" max="16384" width="9.140625" style="22"/>
  </cols>
  <sheetData>
    <row r="1" spans="1:5" s="28" customFormat="1" ht="18.95" customHeight="1" x14ac:dyDescent="0.25">
      <c r="A1" s="172" t="s">
        <v>602</v>
      </c>
      <c r="B1" s="172"/>
      <c r="C1" s="172"/>
      <c r="D1" s="20" t="s">
        <v>498</v>
      </c>
      <c r="E1" s="21">
        <v>2025</v>
      </c>
    </row>
    <row r="2" spans="1:5" s="28" customFormat="1" ht="18.95" customHeight="1" x14ac:dyDescent="0.25">
      <c r="A2" s="172" t="s">
        <v>505</v>
      </c>
      <c r="B2" s="172"/>
      <c r="C2" s="172"/>
      <c r="D2" s="20" t="s">
        <v>499</v>
      </c>
      <c r="E2" s="21" t="s">
        <v>501</v>
      </c>
    </row>
    <row r="3" spans="1:5" s="28" customFormat="1" ht="18.95" customHeight="1" x14ac:dyDescent="0.25">
      <c r="A3" s="172" t="s">
        <v>603</v>
      </c>
      <c r="B3" s="172"/>
      <c r="C3" s="172"/>
      <c r="D3" s="20" t="s">
        <v>500</v>
      </c>
      <c r="E3" s="21">
        <v>1</v>
      </c>
    </row>
    <row r="4" spans="1:5" s="28" customFormat="1" ht="18.95" customHeight="1" x14ac:dyDescent="0.25">
      <c r="A4" s="172" t="s">
        <v>516</v>
      </c>
      <c r="B4" s="172"/>
      <c r="C4" s="172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590</v>
      </c>
      <c r="B7" s="24"/>
      <c r="C7" s="24"/>
      <c r="D7" s="24"/>
      <c r="E7" s="136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7"/>
    </row>
    <row r="9" spans="1:5" x14ac:dyDescent="0.2">
      <c r="A9" s="26">
        <v>1111</v>
      </c>
      <c r="B9" s="22" t="s">
        <v>401</v>
      </c>
      <c r="C9" s="146">
        <v>64500</v>
      </c>
      <c r="D9" s="146">
        <v>64500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6">
        <v>10783817.93</v>
      </c>
      <c r="D10" s="146">
        <v>19109413.719999999</v>
      </c>
    </row>
    <row r="11" spans="1:5" x14ac:dyDescent="0.2">
      <c r="A11" s="26">
        <v>1113</v>
      </c>
      <c r="B11" s="22" t="s">
        <v>403</v>
      </c>
      <c r="C11" s="146">
        <v>0</v>
      </c>
      <c r="D11" s="146">
        <v>0</v>
      </c>
    </row>
    <row r="12" spans="1:5" x14ac:dyDescent="0.2">
      <c r="A12" s="26">
        <v>1114</v>
      </c>
      <c r="B12" s="22" t="s">
        <v>117</v>
      </c>
      <c r="C12" s="146">
        <v>0</v>
      </c>
      <c r="D12" s="146">
        <v>0</v>
      </c>
    </row>
    <row r="13" spans="1:5" x14ac:dyDescent="0.2">
      <c r="A13" s="26">
        <v>1115</v>
      </c>
      <c r="B13" s="22" t="s">
        <v>118</v>
      </c>
      <c r="C13" s="146">
        <v>0</v>
      </c>
      <c r="D13" s="146">
        <v>0</v>
      </c>
    </row>
    <row r="14" spans="1:5" x14ac:dyDescent="0.2">
      <c r="A14" s="26">
        <v>1116</v>
      </c>
      <c r="B14" s="22" t="s">
        <v>404</v>
      </c>
      <c r="C14" s="146">
        <v>0</v>
      </c>
      <c r="D14" s="146">
        <v>0</v>
      </c>
    </row>
    <row r="15" spans="1:5" x14ac:dyDescent="0.2">
      <c r="A15" s="26">
        <v>1119</v>
      </c>
      <c r="B15" s="22" t="s">
        <v>405</v>
      </c>
      <c r="C15" s="146">
        <v>0</v>
      </c>
      <c r="D15" s="146">
        <v>0</v>
      </c>
    </row>
    <row r="16" spans="1:5" x14ac:dyDescent="0.2">
      <c r="A16" s="33">
        <v>1110</v>
      </c>
      <c r="B16" s="34" t="s">
        <v>519</v>
      </c>
      <c r="C16" s="147">
        <f>SUM(C9:C15)</f>
        <v>10848317.93</v>
      </c>
      <c r="D16" s="147">
        <f>SUM(D9:D15)</f>
        <v>19173913.719999999</v>
      </c>
    </row>
    <row r="19" spans="1:5" x14ac:dyDescent="0.2">
      <c r="A19" s="24" t="s">
        <v>591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7">
        <f>SUM(C22:C28)</f>
        <v>3880359.67</v>
      </c>
      <c r="D21" s="147">
        <f>SUM(D22:D28)</f>
        <v>16648040.02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6">
        <v>0</v>
      </c>
      <c r="D22" s="146">
        <v>6500000</v>
      </c>
    </row>
    <row r="23" spans="1:5" x14ac:dyDescent="0.2">
      <c r="A23" s="26">
        <v>1232</v>
      </c>
      <c r="B23" s="22" t="s">
        <v>151</v>
      </c>
      <c r="C23" s="146">
        <v>0</v>
      </c>
      <c r="D23" s="146">
        <v>0</v>
      </c>
    </row>
    <row r="24" spans="1:5" x14ac:dyDescent="0.2">
      <c r="A24" s="26">
        <v>1233</v>
      </c>
      <c r="B24" s="22" t="s">
        <v>152</v>
      </c>
      <c r="C24" s="146">
        <v>0</v>
      </c>
      <c r="D24" s="146">
        <v>0</v>
      </c>
    </row>
    <row r="25" spans="1:5" x14ac:dyDescent="0.2">
      <c r="A25" s="26">
        <v>1234</v>
      </c>
      <c r="B25" s="22" t="s">
        <v>153</v>
      </c>
      <c r="C25" s="146">
        <v>0</v>
      </c>
      <c r="D25" s="146">
        <v>0</v>
      </c>
    </row>
    <row r="26" spans="1:5" x14ac:dyDescent="0.2">
      <c r="A26" s="26">
        <v>1235</v>
      </c>
      <c r="B26" s="22" t="s">
        <v>154</v>
      </c>
      <c r="C26" s="146">
        <v>3880359.67</v>
      </c>
      <c r="D26" s="146">
        <v>10148040.02</v>
      </c>
    </row>
    <row r="27" spans="1:5" x14ac:dyDescent="0.2">
      <c r="A27" s="26">
        <v>1236</v>
      </c>
      <c r="B27" s="22" t="s">
        <v>155</v>
      </c>
      <c r="C27" s="146">
        <v>0</v>
      </c>
      <c r="D27" s="146">
        <v>0</v>
      </c>
    </row>
    <row r="28" spans="1:5" x14ac:dyDescent="0.2">
      <c r="A28" s="26">
        <v>1239</v>
      </c>
      <c r="B28" s="22" t="s">
        <v>156</v>
      </c>
      <c r="C28" s="146">
        <v>0</v>
      </c>
      <c r="D28" s="146">
        <v>0</v>
      </c>
    </row>
    <row r="29" spans="1:5" x14ac:dyDescent="0.2">
      <c r="A29" s="33">
        <v>1240</v>
      </c>
      <c r="B29" s="34" t="s">
        <v>157</v>
      </c>
      <c r="C29" s="147">
        <f>SUM(C30:C37)</f>
        <v>693931.6</v>
      </c>
      <c r="D29" s="147">
        <f>SUM(D30:D37)</f>
        <v>6599870.9400000004</v>
      </c>
    </row>
    <row r="30" spans="1:5" x14ac:dyDescent="0.2">
      <c r="A30" s="26">
        <v>1241</v>
      </c>
      <c r="B30" s="22" t="s">
        <v>158</v>
      </c>
      <c r="C30" s="146">
        <v>11400</v>
      </c>
      <c r="D30" s="146">
        <v>1493299.11</v>
      </c>
    </row>
    <row r="31" spans="1:5" x14ac:dyDescent="0.2">
      <c r="A31" s="26">
        <v>1242</v>
      </c>
      <c r="B31" s="22" t="s">
        <v>159</v>
      </c>
      <c r="C31" s="146">
        <v>32500</v>
      </c>
      <c r="D31" s="146">
        <v>62515.519999999997</v>
      </c>
    </row>
    <row r="32" spans="1:5" x14ac:dyDescent="0.2">
      <c r="A32" s="26">
        <v>1243</v>
      </c>
      <c r="B32" s="22" t="s">
        <v>160</v>
      </c>
      <c r="C32" s="146">
        <v>0</v>
      </c>
      <c r="D32" s="146">
        <v>33783.199999999997</v>
      </c>
    </row>
    <row r="33" spans="1:5" x14ac:dyDescent="0.2">
      <c r="A33" s="26">
        <v>1244</v>
      </c>
      <c r="B33" s="22" t="s">
        <v>161</v>
      </c>
      <c r="C33" s="146">
        <v>0</v>
      </c>
      <c r="D33" s="146">
        <v>4288513.78</v>
      </c>
    </row>
    <row r="34" spans="1:5" x14ac:dyDescent="0.2">
      <c r="A34" s="26">
        <v>1245</v>
      </c>
      <c r="B34" s="22" t="s">
        <v>162</v>
      </c>
      <c r="C34" s="146">
        <v>0</v>
      </c>
      <c r="D34" s="146">
        <v>0</v>
      </c>
    </row>
    <row r="35" spans="1:5" x14ac:dyDescent="0.2">
      <c r="A35" s="26">
        <v>1246</v>
      </c>
      <c r="B35" s="22" t="s">
        <v>163</v>
      </c>
      <c r="C35" s="146">
        <v>650031.6</v>
      </c>
      <c r="D35" s="146">
        <v>721759.33</v>
      </c>
    </row>
    <row r="36" spans="1:5" x14ac:dyDescent="0.2">
      <c r="A36" s="26">
        <v>1247</v>
      </c>
      <c r="B36" s="22" t="s">
        <v>164</v>
      </c>
      <c r="C36" s="146">
        <v>0</v>
      </c>
      <c r="D36" s="146">
        <v>0</v>
      </c>
    </row>
    <row r="37" spans="1:5" x14ac:dyDescent="0.2">
      <c r="A37" s="26">
        <v>1248</v>
      </c>
      <c r="B37" s="22" t="s">
        <v>165</v>
      </c>
      <c r="C37" s="146">
        <v>0</v>
      </c>
      <c r="D37" s="146">
        <v>0</v>
      </c>
    </row>
    <row r="38" spans="1:5" x14ac:dyDescent="0.2">
      <c r="A38" s="118">
        <v>1250</v>
      </c>
      <c r="B38" s="119" t="s">
        <v>167</v>
      </c>
      <c r="C38" s="148">
        <f>SUM(C39:C43)</f>
        <v>152289</v>
      </c>
      <c r="D38" s="148">
        <f>SUM(D39:D43)</f>
        <v>0</v>
      </c>
    </row>
    <row r="39" spans="1:5" x14ac:dyDescent="0.2">
      <c r="A39" s="120">
        <v>1251</v>
      </c>
      <c r="B39" s="121" t="s">
        <v>168</v>
      </c>
      <c r="C39" s="149">
        <v>0</v>
      </c>
      <c r="D39" s="149">
        <v>0</v>
      </c>
    </row>
    <row r="40" spans="1:5" x14ac:dyDescent="0.2">
      <c r="A40" s="120">
        <v>1252</v>
      </c>
      <c r="B40" s="121" t="s">
        <v>169</v>
      </c>
      <c r="C40" s="149">
        <v>0</v>
      </c>
      <c r="D40" s="149">
        <v>0</v>
      </c>
    </row>
    <row r="41" spans="1:5" x14ac:dyDescent="0.2">
      <c r="A41" s="120">
        <v>1253</v>
      </c>
      <c r="B41" s="121" t="s">
        <v>170</v>
      </c>
      <c r="C41" s="149">
        <v>0</v>
      </c>
      <c r="D41" s="149">
        <v>0</v>
      </c>
    </row>
    <row r="42" spans="1:5" x14ac:dyDescent="0.2">
      <c r="A42" s="120">
        <v>1254</v>
      </c>
      <c r="B42" s="121" t="s">
        <v>171</v>
      </c>
      <c r="C42" s="149">
        <v>152289</v>
      </c>
      <c r="D42" s="149">
        <v>0</v>
      </c>
    </row>
    <row r="43" spans="1:5" x14ac:dyDescent="0.2">
      <c r="A43" s="120">
        <v>1259</v>
      </c>
      <c r="B43" s="121" t="s">
        <v>172</v>
      </c>
      <c r="C43" s="149">
        <v>0</v>
      </c>
      <c r="D43" s="149">
        <v>0</v>
      </c>
    </row>
    <row r="44" spans="1:5" x14ac:dyDescent="0.2">
      <c r="B44" s="82" t="s">
        <v>520</v>
      </c>
      <c r="C44" s="147">
        <f>C21+C29+C38</f>
        <v>4726580.2699999996</v>
      </c>
      <c r="D44" s="147">
        <f>D21+D29+D38</f>
        <v>23247910.960000001</v>
      </c>
    </row>
    <row r="46" spans="1:5" x14ac:dyDescent="0.2">
      <c r="A46" s="24" t="s">
        <v>592</v>
      </c>
      <c r="B46" s="24"/>
      <c r="C46" s="24"/>
      <c r="D46" s="24"/>
      <c r="E46" s="136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7"/>
    </row>
    <row r="48" spans="1:5" x14ac:dyDescent="0.2">
      <c r="A48" s="33">
        <v>3210</v>
      </c>
      <c r="B48" s="34" t="s">
        <v>521</v>
      </c>
      <c r="C48" s="147">
        <v>-1368825.33</v>
      </c>
      <c r="D48" s="147">
        <v>-24557744.84</v>
      </c>
      <c r="E48" s="22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0),"","SIN INFORMACIÓN QUE REVELAR")</f>
        <v/>
      </c>
    </row>
    <row r="49" spans="1:4" x14ac:dyDescent="0.2">
      <c r="A49" s="26"/>
      <c r="B49" s="82" t="s">
        <v>510</v>
      </c>
      <c r="C49" s="147">
        <f>C54+C66+C94+C97+C50</f>
        <v>503918.32000000007</v>
      </c>
      <c r="D49" s="147">
        <f>D54+D66+D94+D97+D50</f>
        <v>5699781.7700000005</v>
      </c>
    </row>
    <row r="50" spans="1:4" x14ac:dyDescent="0.2">
      <c r="A50" s="96">
        <v>5100</v>
      </c>
      <c r="B50" s="97" t="s">
        <v>278</v>
      </c>
      <c r="C50" s="150">
        <f>SUM(C53+C51)</f>
        <v>0</v>
      </c>
      <c r="D50" s="150">
        <f>SUM(D53+D51)</f>
        <v>0</v>
      </c>
    </row>
    <row r="51" spans="1:4" x14ac:dyDescent="0.2">
      <c r="A51" s="123">
        <v>5120</v>
      </c>
      <c r="B51" s="134" t="s">
        <v>145</v>
      </c>
      <c r="C51" s="151">
        <f>C52</f>
        <v>0</v>
      </c>
      <c r="D51" s="151">
        <f>D52</f>
        <v>0</v>
      </c>
    </row>
    <row r="52" spans="1:4" x14ac:dyDescent="0.2">
      <c r="A52" s="116">
        <v>5120</v>
      </c>
      <c r="B52" s="135" t="s">
        <v>145</v>
      </c>
      <c r="C52" s="145">
        <v>0</v>
      </c>
      <c r="D52" s="145">
        <v>0</v>
      </c>
    </row>
    <row r="53" spans="1:4" x14ac:dyDescent="0.2">
      <c r="A53" s="98">
        <v>5130</v>
      </c>
      <c r="B53" s="99" t="s">
        <v>540</v>
      </c>
      <c r="C53" s="152">
        <v>0</v>
      </c>
      <c r="D53" s="152">
        <v>0</v>
      </c>
    </row>
    <row r="54" spans="1:4" x14ac:dyDescent="0.2">
      <c r="A54" s="33">
        <v>5400</v>
      </c>
      <c r="B54" s="34" t="s">
        <v>343</v>
      </c>
      <c r="C54" s="147">
        <f>C55+C57+C59+C61+C63</f>
        <v>0</v>
      </c>
      <c r="D54" s="147">
        <f>D55+D57+D59+D61+D63</f>
        <v>0</v>
      </c>
    </row>
    <row r="55" spans="1:4" x14ac:dyDescent="0.2">
      <c r="A55" s="26">
        <v>5410</v>
      </c>
      <c r="B55" s="22" t="s">
        <v>511</v>
      </c>
      <c r="C55" s="146">
        <f>C56</f>
        <v>0</v>
      </c>
      <c r="D55" s="146">
        <f>D56</f>
        <v>0</v>
      </c>
    </row>
    <row r="56" spans="1:4" x14ac:dyDescent="0.2">
      <c r="A56" s="26">
        <v>5411</v>
      </c>
      <c r="B56" s="22" t="s">
        <v>345</v>
      </c>
      <c r="C56" s="146">
        <v>0</v>
      </c>
      <c r="D56" s="146">
        <v>0</v>
      </c>
    </row>
    <row r="57" spans="1:4" x14ac:dyDescent="0.2">
      <c r="A57" s="26">
        <v>5420</v>
      </c>
      <c r="B57" s="22" t="s">
        <v>512</v>
      </c>
      <c r="C57" s="146">
        <f>C58</f>
        <v>0</v>
      </c>
      <c r="D57" s="146">
        <f>D58</f>
        <v>0</v>
      </c>
    </row>
    <row r="58" spans="1:4" x14ac:dyDescent="0.2">
      <c r="A58" s="26">
        <v>5421</v>
      </c>
      <c r="B58" s="22" t="s">
        <v>348</v>
      </c>
      <c r="C58" s="146">
        <v>0</v>
      </c>
      <c r="D58" s="146">
        <v>0</v>
      </c>
    </row>
    <row r="59" spans="1:4" x14ac:dyDescent="0.2">
      <c r="A59" s="26">
        <v>5430</v>
      </c>
      <c r="B59" s="22" t="s">
        <v>513</v>
      </c>
      <c r="C59" s="146">
        <f>C60</f>
        <v>0</v>
      </c>
      <c r="D59" s="146">
        <f>D60</f>
        <v>0</v>
      </c>
    </row>
    <row r="60" spans="1:4" x14ac:dyDescent="0.2">
      <c r="A60" s="26">
        <v>5431</v>
      </c>
      <c r="B60" s="22" t="s">
        <v>351</v>
      </c>
      <c r="C60" s="146">
        <v>0</v>
      </c>
      <c r="D60" s="146">
        <v>0</v>
      </c>
    </row>
    <row r="61" spans="1:4" x14ac:dyDescent="0.2">
      <c r="A61" s="26">
        <v>5440</v>
      </c>
      <c r="B61" s="22" t="s">
        <v>514</v>
      </c>
      <c r="C61" s="146">
        <f>C62</f>
        <v>0</v>
      </c>
      <c r="D61" s="146">
        <f>D62</f>
        <v>0</v>
      </c>
    </row>
    <row r="62" spans="1:4" x14ac:dyDescent="0.2">
      <c r="A62" s="26">
        <v>5441</v>
      </c>
      <c r="B62" s="22" t="s">
        <v>514</v>
      </c>
      <c r="C62" s="146">
        <v>0</v>
      </c>
      <c r="D62" s="146">
        <v>0</v>
      </c>
    </row>
    <row r="63" spans="1:4" x14ac:dyDescent="0.2">
      <c r="A63" s="26">
        <v>5450</v>
      </c>
      <c r="B63" s="22" t="s">
        <v>515</v>
      </c>
      <c r="C63" s="146">
        <f>SUM(C64:C65)</f>
        <v>0</v>
      </c>
      <c r="D63" s="146">
        <f>SUM(D64:D65)</f>
        <v>0</v>
      </c>
    </row>
    <row r="64" spans="1:4" x14ac:dyDescent="0.2">
      <c r="A64" s="26">
        <v>5451</v>
      </c>
      <c r="B64" s="22" t="s">
        <v>355</v>
      </c>
      <c r="C64" s="146">
        <v>0</v>
      </c>
      <c r="D64" s="146">
        <v>0</v>
      </c>
    </row>
    <row r="65" spans="1:4" x14ac:dyDescent="0.2">
      <c r="A65" s="26">
        <v>5452</v>
      </c>
      <c r="B65" s="22" t="s">
        <v>356</v>
      </c>
      <c r="C65" s="146">
        <v>0</v>
      </c>
      <c r="D65" s="146">
        <v>0</v>
      </c>
    </row>
    <row r="66" spans="1:4" x14ac:dyDescent="0.2">
      <c r="A66" s="33">
        <v>5500</v>
      </c>
      <c r="B66" s="34" t="s">
        <v>357</v>
      </c>
      <c r="C66" s="147">
        <f>C67+C76+C79+C85</f>
        <v>0</v>
      </c>
      <c r="D66" s="147">
        <f>D67+D76+D79+D85</f>
        <v>4470071.0200000005</v>
      </c>
    </row>
    <row r="67" spans="1:4" x14ac:dyDescent="0.2">
      <c r="A67" s="26">
        <v>5510</v>
      </c>
      <c r="B67" s="22" t="s">
        <v>358</v>
      </c>
      <c r="C67" s="146">
        <f>SUM(C68:C75)</f>
        <v>0</v>
      </c>
      <c r="D67" s="146">
        <f>SUM(D68:D75)</f>
        <v>4470071.0200000005</v>
      </c>
    </row>
    <row r="68" spans="1:4" x14ac:dyDescent="0.2">
      <c r="A68" s="26">
        <v>5511</v>
      </c>
      <c r="B68" s="22" t="s">
        <v>359</v>
      </c>
      <c r="C68" s="146">
        <v>0</v>
      </c>
      <c r="D68" s="146">
        <v>0</v>
      </c>
    </row>
    <row r="69" spans="1:4" x14ac:dyDescent="0.2">
      <c r="A69" s="26">
        <v>5512</v>
      </c>
      <c r="B69" s="22" t="s">
        <v>360</v>
      </c>
      <c r="C69" s="146">
        <v>0</v>
      </c>
      <c r="D69" s="146">
        <v>0</v>
      </c>
    </row>
    <row r="70" spans="1:4" x14ac:dyDescent="0.2">
      <c r="A70" s="26">
        <v>5513</v>
      </c>
      <c r="B70" s="22" t="s">
        <v>361</v>
      </c>
      <c r="C70" s="146">
        <v>0</v>
      </c>
      <c r="D70" s="146">
        <v>2656896.04</v>
      </c>
    </row>
    <row r="71" spans="1:4" x14ac:dyDescent="0.2">
      <c r="A71" s="26">
        <v>5514</v>
      </c>
      <c r="B71" s="22" t="s">
        <v>362</v>
      </c>
      <c r="C71" s="146">
        <v>0</v>
      </c>
      <c r="D71" s="146">
        <v>0</v>
      </c>
    </row>
    <row r="72" spans="1:4" x14ac:dyDescent="0.2">
      <c r="A72" s="26">
        <v>5515</v>
      </c>
      <c r="B72" s="22" t="s">
        <v>363</v>
      </c>
      <c r="C72" s="146">
        <v>0</v>
      </c>
      <c r="D72" s="146">
        <v>1795683.57</v>
      </c>
    </row>
    <row r="73" spans="1:4" x14ac:dyDescent="0.2">
      <c r="A73" s="26">
        <v>5516</v>
      </c>
      <c r="B73" s="22" t="s">
        <v>364</v>
      </c>
      <c r="C73" s="146">
        <v>0</v>
      </c>
      <c r="D73" s="146">
        <v>0</v>
      </c>
    </row>
    <row r="74" spans="1:4" x14ac:dyDescent="0.2">
      <c r="A74" s="26">
        <v>5517</v>
      </c>
      <c r="B74" s="22" t="s">
        <v>365</v>
      </c>
      <c r="C74" s="146">
        <v>0</v>
      </c>
      <c r="D74" s="146">
        <v>17491.41</v>
      </c>
    </row>
    <row r="75" spans="1:4" x14ac:dyDescent="0.2">
      <c r="A75" s="26">
        <v>5518</v>
      </c>
      <c r="B75" s="22" t="s">
        <v>41</v>
      </c>
      <c r="C75" s="146">
        <v>0</v>
      </c>
      <c r="D75" s="146">
        <v>0</v>
      </c>
    </row>
    <row r="76" spans="1:4" x14ac:dyDescent="0.2">
      <c r="A76" s="26">
        <v>5520</v>
      </c>
      <c r="B76" s="22" t="s">
        <v>40</v>
      </c>
      <c r="C76" s="146">
        <f>SUM(C77:C78)</f>
        <v>0</v>
      </c>
      <c r="D76" s="146">
        <f>SUM(D77:D78)</f>
        <v>0</v>
      </c>
    </row>
    <row r="77" spans="1:4" x14ac:dyDescent="0.2">
      <c r="A77" s="26">
        <v>5521</v>
      </c>
      <c r="B77" s="22" t="s">
        <v>366</v>
      </c>
      <c r="C77" s="146">
        <v>0</v>
      </c>
      <c r="D77" s="146">
        <v>0</v>
      </c>
    </row>
    <row r="78" spans="1:4" x14ac:dyDescent="0.2">
      <c r="A78" s="26">
        <v>5522</v>
      </c>
      <c r="B78" s="22" t="s">
        <v>367</v>
      </c>
      <c r="C78" s="146">
        <v>0</v>
      </c>
      <c r="D78" s="146">
        <v>0</v>
      </c>
    </row>
    <row r="79" spans="1:4" x14ac:dyDescent="0.2">
      <c r="A79" s="26">
        <v>5530</v>
      </c>
      <c r="B79" s="22" t="s">
        <v>368</v>
      </c>
      <c r="C79" s="146">
        <f>SUM(C80:C84)</f>
        <v>0</v>
      </c>
      <c r="D79" s="146">
        <f>SUM(D80:D84)</f>
        <v>0</v>
      </c>
    </row>
    <row r="80" spans="1:4" x14ac:dyDescent="0.2">
      <c r="A80" s="26">
        <v>5531</v>
      </c>
      <c r="B80" s="22" t="s">
        <v>369</v>
      </c>
      <c r="C80" s="146">
        <v>0</v>
      </c>
      <c r="D80" s="146">
        <v>0</v>
      </c>
    </row>
    <row r="81" spans="1:4" x14ac:dyDescent="0.2">
      <c r="A81" s="26">
        <v>5532</v>
      </c>
      <c r="B81" s="22" t="s">
        <v>370</v>
      </c>
      <c r="C81" s="146">
        <v>0</v>
      </c>
      <c r="D81" s="146">
        <v>0</v>
      </c>
    </row>
    <row r="82" spans="1:4" x14ac:dyDescent="0.2">
      <c r="A82" s="26">
        <v>5533</v>
      </c>
      <c r="B82" s="22" t="s">
        <v>371</v>
      </c>
      <c r="C82" s="146">
        <v>0</v>
      </c>
      <c r="D82" s="146">
        <v>0</v>
      </c>
    </row>
    <row r="83" spans="1:4" x14ac:dyDescent="0.2">
      <c r="A83" s="26">
        <v>5534</v>
      </c>
      <c r="B83" s="22" t="s">
        <v>372</v>
      </c>
      <c r="C83" s="146">
        <v>0</v>
      </c>
      <c r="D83" s="146">
        <v>0</v>
      </c>
    </row>
    <row r="84" spans="1:4" x14ac:dyDescent="0.2">
      <c r="A84" s="26">
        <v>5535</v>
      </c>
      <c r="B84" s="22" t="s">
        <v>373</v>
      </c>
      <c r="C84" s="146">
        <v>0</v>
      </c>
      <c r="D84" s="146">
        <v>0</v>
      </c>
    </row>
    <row r="85" spans="1:4" x14ac:dyDescent="0.2">
      <c r="A85" s="26">
        <v>5590</v>
      </c>
      <c r="B85" s="22" t="s">
        <v>374</v>
      </c>
      <c r="C85" s="146">
        <f>SUM(C86:C93)</f>
        <v>0</v>
      </c>
      <c r="D85" s="146">
        <f>SUM(D86:D93)</f>
        <v>0</v>
      </c>
    </row>
    <row r="86" spans="1:4" x14ac:dyDescent="0.2">
      <c r="A86" s="26">
        <v>5591</v>
      </c>
      <c r="B86" s="22" t="s">
        <v>375</v>
      </c>
      <c r="C86" s="146">
        <v>0</v>
      </c>
      <c r="D86" s="146">
        <v>0</v>
      </c>
    </row>
    <row r="87" spans="1:4" x14ac:dyDescent="0.2">
      <c r="A87" s="26">
        <v>5592</v>
      </c>
      <c r="B87" s="22" t="s">
        <v>376</v>
      </c>
      <c r="C87" s="146">
        <v>0</v>
      </c>
      <c r="D87" s="146">
        <v>0</v>
      </c>
    </row>
    <row r="88" spans="1:4" x14ac:dyDescent="0.2">
      <c r="A88" s="26">
        <v>5593</v>
      </c>
      <c r="B88" s="22" t="s">
        <v>377</v>
      </c>
      <c r="C88" s="146">
        <v>0</v>
      </c>
      <c r="D88" s="146">
        <v>0</v>
      </c>
    </row>
    <row r="89" spans="1:4" x14ac:dyDescent="0.2">
      <c r="A89" s="26">
        <v>5594</v>
      </c>
      <c r="B89" s="22" t="s">
        <v>378</v>
      </c>
      <c r="C89" s="146">
        <v>0</v>
      </c>
      <c r="D89" s="146">
        <v>0</v>
      </c>
    </row>
    <row r="90" spans="1:4" x14ac:dyDescent="0.2">
      <c r="A90" s="26">
        <v>5595</v>
      </c>
      <c r="B90" s="22" t="s">
        <v>379</v>
      </c>
      <c r="C90" s="146">
        <v>0</v>
      </c>
      <c r="D90" s="146">
        <v>0</v>
      </c>
    </row>
    <row r="91" spans="1:4" x14ac:dyDescent="0.2">
      <c r="A91" s="26">
        <v>5596</v>
      </c>
      <c r="B91" s="22" t="s">
        <v>274</v>
      </c>
      <c r="C91" s="146">
        <v>0</v>
      </c>
      <c r="D91" s="146">
        <v>0</v>
      </c>
    </row>
    <row r="92" spans="1:4" x14ac:dyDescent="0.2">
      <c r="A92" s="26">
        <v>5597</v>
      </c>
      <c r="B92" s="22" t="s">
        <v>380</v>
      </c>
      <c r="C92" s="146">
        <v>0</v>
      </c>
      <c r="D92" s="146">
        <v>0</v>
      </c>
    </row>
    <row r="93" spans="1:4" x14ac:dyDescent="0.2">
      <c r="A93" s="26">
        <v>5599</v>
      </c>
      <c r="B93" s="22" t="s">
        <v>381</v>
      </c>
      <c r="C93" s="146">
        <v>0</v>
      </c>
      <c r="D93" s="146">
        <v>0</v>
      </c>
    </row>
    <row r="94" spans="1:4" x14ac:dyDescent="0.2">
      <c r="A94" s="33">
        <v>5600</v>
      </c>
      <c r="B94" s="34" t="s">
        <v>39</v>
      </c>
      <c r="C94" s="147">
        <f>C95</f>
        <v>0</v>
      </c>
      <c r="D94" s="147">
        <f>D95</f>
        <v>0</v>
      </c>
    </row>
    <row r="95" spans="1:4" x14ac:dyDescent="0.2">
      <c r="A95" s="26">
        <v>5610</v>
      </c>
      <c r="B95" s="22" t="s">
        <v>382</v>
      </c>
      <c r="C95" s="146">
        <f>C96</f>
        <v>0</v>
      </c>
      <c r="D95" s="146">
        <f>D96</f>
        <v>0</v>
      </c>
    </row>
    <row r="96" spans="1:4" x14ac:dyDescent="0.2">
      <c r="A96" s="26">
        <v>5611</v>
      </c>
      <c r="B96" s="22" t="s">
        <v>383</v>
      </c>
      <c r="C96" s="146">
        <v>0</v>
      </c>
      <c r="D96" s="146">
        <v>0</v>
      </c>
    </row>
    <row r="97" spans="1:4" x14ac:dyDescent="0.2">
      <c r="A97" s="33">
        <v>2110</v>
      </c>
      <c r="B97" s="85" t="s">
        <v>522</v>
      </c>
      <c r="C97" s="147">
        <f>SUM(C98:C102)</f>
        <v>503918.32000000007</v>
      </c>
      <c r="D97" s="147">
        <f>SUM(D98:D102)</f>
        <v>1229710.75</v>
      </c>
    </row>
    <row r="98" spans="1:4" x14ac:dyDescent="0.2">
      <c r="A98" s="26">
        <v>2111</v>
      </c>
      <c r="B98" s="22" t="s">
        <v>523</v>
      </c>
      <c r="C98" s="146">
        <v>210462.42</v>
      </c>
      <c r="D98" s="146">
        <v>779176.14</v>
      </c>
    </row>
    <row r="99" spans="1:4" x14ac:dyDescent="0.2">
      <c r="A99" s="26">
        <v>2112</v>
      </c>
      <c r="B99" s="22" t="s">
        <v>524</v>
      </c>
      <c r="C99" s="146">
        <v>116753.8</v>
      </c>
      <c r="D99" s="146">
        <v>0</v>
      </c>
    </row>
    <row r="100" spans="1:4" x14ac:dyDescent="0.2">
      <c r="A100" s="26">
        <v>2112</v>
      </c>
      <c r="B100" s="22" t="s">
        <v>525</v>
      </c>
      <c r="C100" s="146">
        <v>176702.1</v>
      </c>
      <c r="D100" s="146">
        <v>450534.61</v>
      </c>
    </row>
    <row r="101" spans="1:4" x14ac:dyDescent="0.2">
      <c r="A101" s="26">
        <v>2115</v>
      </c>
      <c r="B101" s="22" t="s">
        <v>526</v>
      </c>
      <c r="C101" s="146">
        <v>0</v>
      </c>
      <c r="D101" s="146">
        <v>0</v>
      </c>
    </row>
    <row r="102" spans="1:4" x14ac:dyDescent="0.2">
      <c r="A102" s="26">
        <v>2114</v>
      </c>
      <c r="B102" s="22" t="s">
        <v>527</v>
      </c>
      <c r="C102" s="146">
        <v>0</v>
      </c>
      <c r="D102" s="146">
        <v>0</v>
      </c>
    </row>
    <row r="103" spans="1:4" x14ac:dyDescent="0.2">
      <c r="A103" s="26"/>
      <c r="B103" s="82" t="s">
        <v>528</v>
      </c>
      <c r="C103" s="147">
        <f>+C104</f>
        <v>0</v>
      </c>
      <c r="D103" s="147">
        <f>+D104</f>
        <v>0</v>
      </c>
    </row>
    <row r="104" spans="1:4" x14ac:dyDescent="0.2">
      <c r="A104" s="96">
        <v>3100</v>
      </c>
      <c r="B104" s="100" t="s">
        <v>541</v>
      </c>
      <c r="C104" s="153">
        <f>SUM(C105:C108)</f>
        <v>0</v>
      </c>
      <c r="D104" s="153">
        <f>SUM(D105:D108)</f>
        <v>0</v>
      </c>
    </row>
    <row r="105" spans="1:4" x14ac:dyDescent="0.2">
      <c r="A105" s="98"/>
      <c r="B105" s="101" t="s">
        <v>542</v>
      </c>
      <c r="C105" s="154">
        <v>0</v>
      </c>
      <c r="D105" s="154">
        <v>0</v>
      </c>
    </row>
    <row r="106" spans="1:4" x14ac:dyDescent="0.2">
      <c r="A106" s="98"/>
      <c r="B106" s="101" t="s">
        <v>543</v>
      </c>
      <c r="C106" s="154">
        <v>0</v>
      </c>
      <c r="D106" s="154">
        <v>0</v>
      </c>
    </row>
    <row r="107" spans="1:4" x14ac:dyDescent="0.2">
      <c r="A107" s="98"/>
      <c r="B107" s="101" t="s">
        <v>544</v>
      </c>
      <c r="C107" s="154">
        <v>0</v>
      </c>
      <c r="D107" s="154">
        <v>0</v>
      </c>
    </row>
    <row r="108" spans="1:4" x14ac:dyDescent="0.2">
      <c r="A108" s="98"/>
      <c r="B108" s="101" t="s">
        <v>545</v>
      </c>
      <c r="C108" s="154">
        <v>0</v>
      </c>
      <c r="D108" s="154">
        <v>0</v>
      </c>
    </row>
    <row r="109" spans="1:4" x14ac:dyDescent="0.2">
      <c r="A109" s="98"/>
      <c r="B109" s="102" t="s">
        <v>546</v>
      </c>
      <c r="C109" s="150">
        <f>+C110</f>
        <v>0</v>
      </c>
      <c r="D109" s="150">
        <f>+D110</f>
        <v>0</v>
      </c>
    </row>
    <row r="110" spans="1:4" x14ac:dyDescent="0.2">
      <c r="A110" s="96">
        <v>1270</v>
      </c>
      <c r="B110" s="97" t="s">
        <v>173</v>
      </c>
      <c r="C110" s="153">
        <f>+C111</f>
        <v>0</v>
      </c>
      <c r="D110" s="153">
        <f>+D111</f>
        <v>0</v>
      </c>
    </row>
    <row r="111" spans="1:4" x14ac:dyDescent="0.2">
      <c r="A111" s="98">
        <v>1273</v>
      </c>
      <c r="B111" s="99" t="s">
        <v>547</v>
      </c>
      <c r="C111" s="154">
        <v>0</v>
      </c>
      <c r="D111" s="154">
        <v>0</v>
      </c>
    </row>
    <row r="112" spans="1:4" x14ac:dyDescent="0.2">
      <c r="A112" s="98"/>
      <c r="B112" s="102" t="s">
        <v>548</v>
      </c>
      <c r="C112" s="150">
        <f>+C113+C135</f>
        <v>0.31</v>
      </c>
      <c r="D112" s="150">
        <f>+D113+D135</f>
        <v>0</v>
      </c>
    </row>
    <row r="113" spans="1:4" x14ac:dyDescent="0.2">
      <c r="A113" s="96">
        <v>4300</v>
      </c>
      <c r="B113" s="100" t="s">
        <v>596</v>
      </c>
      <c r="C113" s="153">
        <f>C127+C114+C117+C123+C125</f>
        <v>0</v>
      </c>
      <c r="D113" s="155">
        <f>D127+D114+D117+D123+D125</f>
        <v>0</v>
      </c>
    </row>
    <row r="114" spans="1:4" x14ac:dyDescent="0.2">
      <c r="A114" s="96">
        <v>4310</v>
      </c>
      <c r="B114" s="100" t="s">
        <v>261</v>
      </c>
      <c r="C114" s="153">
        <f>SUM(C115:C116)</f>
        <v>0</v>
      </c>
      <c r="D114" s="153">
        <f>SUM(D115:D116)</f>
        <v>0</v>
      </c>
    </row>
    <row r="115" spans="1:4" x14ac:dyDescent="0.2">
      <c r="A115" s="98">
        <v>4311</v>
      </c>
      <c r="B115" s="101" t="s">
        <v>430</v>
      </c>
      <c r="C115" s="154">
        <v>0</v>
      </c>
      <c r="D115" s="156">
        <v>0</v>
      </c>
    </row>
    <row r="116" spans="1:4" x14ac:dyDescent="0.2">
      <c r="A116" s="98">
        <v>4319</v>
      </c>
      <c r="B116" s="101" t="s">
        <v>262</v>
      </c>
      <c r="C116" s="154">
        <v>0</v>
      </c>
      <c r="D116" s="156">
        <v>0</v>
      </c>
    </row>
    <row r="117" spans="1:4" x14ac:dyDescent="0.2">
      <c r="A117" s="96">
        <v>4320</v>
      </c>
      <c r="B117" s="100" t="s">
        <v>263</v>
      </c>
      <c r="C117" s="153">
        <f>SUM(C118:C122)</f>
        <v>0</v>
      </c>
      <c r="D117" s="153">
        <f>SUM(D118:D122)</f>
        <v>0</v>
      </c>
    </row>
    <row r="118" spans="1:4" x14ac:dyDescent="0.2">
      <c r="A118" s="98">
        <v>4321</v>
      </c>
      <c r="B118" s="101" t="s">
        <v>264</v>
      </c>
      <c r="C118" s="154">
        <v>0</v>
      </c>
      <c r="D118" s="156">
        <v>0</v>
      </c>
    </row>
    <row r="119" spans="1:4" x14ac:dyDescent="0.2">
      <c r="A119" s="98">
        <v>4322</v>
      </c>
      <c r="B119" s="101" t="s">
        <v>265</v>
      </c>
      <c r="C119" s="154">
        <v>0</v>
      </c>
      <c r="D119" s="156">
        <v>0</v>
      </c>
    </row>
    <row r="120" spans="1:4" x14ac:dyDescent="0.2">
      <c r="A120" s="98">
        <v>4323</v>
      </c>
      <c r="B120" s="101" t="s">
        <v>266</v>
      </c>
      <c r="C120" s="154">
        <v>0</v>
      </c>
      <c r="D120" s="156">
        <v>0</v>
      </c>
    </row>
    <row r="121" spans="1:4" x14ac:dyDescent="0.2">
      <c r="A121" s="98">
        <v>4324</v>
      </c>
      <c r="B121" s="101" t="s">
        <v>267</v>
      </c>
      <c r="C121" s="154">
        <v>0</v>
      </c>
      <c r="D121" s="156">
        <v>0</v>
      </c>
    </row>
    <row r="122" spans="1:4" x14ac:dyDescent="0.2">
      <c r="A122" s="98">
        <v>4325</v>
      </c>
      <c r="B122" s="101" t="s">
        <v>268</v>
      </c>
      <c r="C122" s="154">
        <v>0</v>
      </c>
      <c r="D122" s="156">
        <v>0</v>
      </c>
    </row>
    <row r="123" spans="1:4" x14ac:dyDescent="0.2">
      <c r="A123" s="96">
        <v>4330</v>
      </c>
      <c r="B123" s="100" t="s">
        <v>269</v>
      </c>
      <c r="C123" s="153">
        <f>C124</f>
        <v>0</v>
      </c>
      <c r="D123" s="153">
        <f>D124</f>
        <v>0</v>
      </c>
    </row>
    <row r="124" spans="1:4" x14ac:dyDescent="0.2">
      <c r="A124" s="98">
        <v>4331</v>
      </c>
      <c r="B124" s="101" t="s">
        <v>269</v>
      </c>
      <c r="C124" s="154">
        <v>0</v>
      </c>
      <c r="D124" s="156">
        <v>0</v>
      </c>
    </row>
    <row r="125" spans="1:4" x14ac:dyDescent="0.2">
      <c r="A125" s="96">
        <v>4340</v>
      </c>
      <c r="B125" s="100" t="s">
        <v>270</v>
      </c>
      <c r="C125" s="153">
        <f>C126</f>
        <v>0</v>
      </c>
      <c r="D125" s="153">
        <f>D126</f>
        <v>0</v>
      </c>
    </row>
    <row r="126" spans="1:4" x14ac:dyDescent="0.2">
      <c r="A126" s="98">
        <v>4341</v>
      </c>
      <c r="B126" s="101" t="s">
        <v>270</v>
      </c>
      <c r="C126" s="154">
        <v>0</v>
      </c>
      <c r="D126" s="156">
        <v>0</v>
      </c>
    </row>
    <row r="127" spans="1:4" x14ac:dyDescent="0.2">
      <c r="A127" s="123">
        <v>4390</v>
      </c>
      <c r="B127" s="124" t="s">
        <v>271</v>
      </c>
      <c r="C127" s="157">
        <f>SUM(C128:C134)</f>
        <v>0</v>
      </c>
      <c r="D127" s="157">
        <f>SUM(D128:D134)</f>
        <v>0</v>
      </c>
    </row>
    <row r="128" spans="1:4" x14ac:dyDescent="0.2">
      <c r="A128" s="79">
        <v>4392</v>
      </c>
      <c r="B128" s="122" t="s">
        <v>272</v>
      </c>
      <c r="C128" s="158">
        <v>0</v>
      </c>
      <c r="D128" s="158">
        <v>0</v>
      </c>
    </row>
    <row r="129" spans="1:4" x14ac:dyDescent="0.2">
      <c r="A129" s="79">
        <v>4393</v>
      </c>
      <c r="B129" s="122" t="s">
        <v>431</v>
      </c>
      <c r="C129" s="158">
        <v>0</v>
      </c>
      <c r="D129" s="158">
        <v>0</v>
      </c>
    </row>
    <row r="130" spans="1:4" x14ac:dyDescent="0.2">
      <c r="A130" s="79">
        <v>4394</v>
      </c>
      <c r="B130" s="122" t="s">
        <v>273</v>
      </c>
      <c r="C130" s="158">
        <v>0</v>
      </c>
      <c r="D130" s="158">
        <v>0</v>
      </c>
    </row>
    <row r="131" spans="1:4" x14ac:dyDescent="0.2">
      <c r="A131" s="79">
        <v>4395</v>
      </c>
      <c r="B131" s="122" t="s">
        <v>274</v>
      </c>
      <c r="C131" s="158">
        <v>0</v>
      </c>
      <c r="D131" s="158">
        <v>0</v>
      </c>
    </row>
    <row r="132" spans="1:4" x14ac:dyDescent="0.2">
      <c r="A132" s="79">
        <v>4396</v>
      </c>
      <c r="B132" s="122" t="s">
        <v>275</v>
      </c>
      <c r="C132" s="158">
        <v>0</v>
      </c>
      <c r="D132" s="158">
        <v>0</v>
      </c>
    </row>
    <row r="133" spans="1:4" x14ac:dyDescent="0.2">
      <c r="A133" s="79">
        <v>4397</v>
      </c>
      <c r="B133" s="122" t="s">
        <v>432</v>
      </c>
      <c r="C133" s="158">
        <v>0</v>
      </c>
      <c r="D133" s="158">
        <v>0</v>
      </c>
    </row>
    <row r="134" spans="1:4" x14ac:dyDescent="0.2">
      <c r="A134" s="98">
        <v>4399</v>
      </c>
      <c r="B134" s="101" t="s">
        <v>271</v>
      </c>
      <c r="C134" s="154">
        <v>0</v>
      </c>
      <c r="D134" s="154">
        <v>0</v>
      </c>
    </row>
    <row r="135" spans="1:4" x14ac:dyDescent="0.2">
      <c r="A135" s="33">
        <v>1120</v>
      </c>
      <c r="B135" s="85" t="s">
        <v>529</v>
      </c>
      <c r="C135" s="147">
        <f>SUM(C136:C144)</f>
        <v>0.31</v>
      </c>
      <c r="D135" s="147">
        <f>SUM(D136:D144)</f>
        <v>0</v>
      </c>
    </row>
    <row r="136" spans="1:4" x14ac:dyDescent="0.2">
      <c r="A136" s="26">
        <v>1124</v>
      </c>
      <c r="B136" s="86" t="s">
        <v>530</v>
      </c>
      <c r="C136" s="159">
        <v>0</v>
      </c>
      <c r="D136" s="146">
        <v>0</v>
      </c>
    </row>
    <row r="137" spans="1:4" x14ac:dyDescent="0.2">
      <c r="A137" s="26">
        <v>1124</v>
      </c>
      <c r="B137" s="86" t="s">
        <v>531</v>
      </c>
      <c r="C137" s="159">
        <v>0</v>
      </c>
      <c r="D137" s="146">
        <v>0</v>
      </c>
    </row>
    <row r="138" spans="1:4" x14ac:dyDescent="0.2">
      <c r="A138" s="26">
        <v>1124</v>
      </c>
      <c r="B138" s="86" t="s">
        <v>532</v>
      </c>
      <c r="C138" s="159">
        <v>0</v>
      </c>
      <c r="D138" s="146">
        <v>0</v>
      </c>
    </row>
    <row r="139" spans="1:4" x14ac:dyDescent="0.2">
      <c r="A139" s="26">
        <v>1124</v>
      </c>
      <c r="B139" s="86" t="s">
        <v>533</v>
      </c>
      <c r="C139" s="159">
        <v>0</v>
      </c>
      <c r="D139" s="146">
        <v>0</v>
      </c>
    </row>
    <row r="140" spans="1:4" x14ac:dyDescent="0.2">
      <c r="A140" s="26">
        <v>1124</v>
      </c>
      <c r="B140" s="86" t="s">
        <v>534</v>
      </c>
      <c r="C140" s="146">
        <v>0</v>
      </c>
      <c r="D140" s="146">
        <v>0</v>
      </c>
    </row>
    <row r="141" spans="1:4" x14ac:dyDescent="0.2">
      <c r="A141" s="26">
        <v>1124</v>
      </c>
      <c r="B141" s="86" t="s">
        <v>535</v>
      </c>
      <c r="C141" s="146">
        <v>0</v>
      </c>
      <c r="D141" s="146">
        <v>0</v>
      </c>
    </row>
    <row r="142" spans="1:4" x14ac:dyDescent="0.2">
      <c r="A142" s="26">
        <v>1122</v>
      </c>
      <c r="B142" s="86" t="s">
        <v>536</v>
      </c>
      <c r="C142" s="146">
        <v>0.31</v>
      </c>
      <c r="D142" s="146">
        <v>0.03</v>
      </c>
    </row>
    <row r="143" spans="1:4" x14ac:dyDescent="0.2">
      <c r="A143" s="26">
        <v>1122</v>
      </c>
      <c r="B143" s="86" t="s">
        <v>537</v>
      </c>
      <c r="C143" s="159">
        <v>0</v>
      </c>
      <c r="D143" s="146">
        <v>0</v>
      </c>
    </row>
    <row r="144" spans="1:4" x14ac:dyDescent="0.2">
      <c r="A144" s="26">
        <v>1122</v>
      </c>
      <c r="B144" s="86" t="s">
        <v>538</v>
      </c>
      <c r="C144" s="146">
        <v>0</v>
      </c>
      <c r="D144" s="146">
        <v>-0.03</v>
      </c>
    </row>
    <row r="145" spans="1:4" x14ac:dyDescent="0.2">
      <c r="A145" s="26"/>
      <c r="B145" s="87" t="s">
        <v>539</v>
      </c>
      <c r="C145" s="147">
        <f>C48+C49+C103-C109-C112</f>
        <v>-864907.32000000007</v>
      </c>
      <c r="D145" s="147">
        <f>D48+D49+D103-D109-D112</f>
        <v>-18857963.07</v>
      </c>
    </row>
    <row r="147" spans="1:4" x14ac:dyDescent="0.2">
      <c r="B147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 xr:uid="{00000000-0002-0000-0400-000000000000}"/>
    <dataValidation allowBlank="1" showInputMessage="1" showErrorMessage="1" prompt="Saldo al 31 de diciembre del año anterior que se presenta" sqref="D8 D47 D20" xr:uid="{00000000-0002-0000-0400-000001000000}"/>
    <dataValidation allowBlank="1" showInputMessage="1" showErrorMessage="1" prompt="Importe del trimestre anterior" sqref="D63 D54 C49:D49 C54:C65" xr:uid="{00000000-0002-0000-0400-000002000000}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3"/>
  <sheetViews>
    <sheetView showGridLines="0" workbookViewId="0">
      <selection activeCell="D17" sqref="D17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73" t="s">
        <v>602</v>
      </c>
      <c r="B1" s="174"/>
      <c r="C1" s="175"/>
    </row>
    <row r="2" spans="1:3" s="29" customFormat="1" ht="18" customHeight="1" x14ac:dyDescent="0.25">
      <c r="A2" s="176" t="s">
        <v>506</v>
      </c>
      <c r="B2" s="177"/>
      <c r="C2" s="178"/>
    </row>
    <row r="3" spans="1:3" s="29" customFormat="1" ht="18" customHeight="1" x14ac:dyDescent="0.25">
      <c r="A3" s="176" t="s">
        <v>603</v>
      </c>
      <c r="B3" s="177"/>
      <c r="C3" s="178"/>
    </row>
    <row r="4" spans="1:3" s="31" customFormat="1" ht="18" customHeight="1" x14ac:dyDescent="0.2">
      <c r="A4" s="179" t="s">
        <v>507</v>
      </c>
      <c r="B4" s="180"/>
      <c r="C4" s="181"/>
    </row>
    <row r="5" spans="1:3" s="31" customFormat="1" ht="18" customHeight="1" x14ac:dyDescent="0.2">
      <c r="A5" s="182" t="s">
        <v>406</v>
      </c>
      <c r="B5" s="183"/>
      <c r="C5" s="129">
        <v>2025</v>
      </c>
    </row>
    <row r="6" spans="1:3" x14ac:dyDescent="0.2">
      <c r="A6" s="45" t="s">
        <v>435</v>
      </c>
      <c r="B6" s="45"/>
      <c r="C6" s="88">
        <v>22964886.120000001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0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598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549</v>
      </c>
      <c r="B21" s="60"/>
      <c r="C21" s="88">
        <f>C6+C8-C16</f>
        <v>22964886.120000001</v>
      </c>
    </row>
    <row r="23" spans="1:3" x14ac:dyDescent="0.2">
      <c r="B23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42"/>
  <sheetViews>
    <sheetView showGridLines="0" workbookViewId="0">
      <selection activeCell="B38" sqref="B38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84" t="s">
        <v>602</v>
      </c>
      <c r="B1" s="185"/>
      <c r="C1" s="186"/>
    </row>
    <row r="2" spans="1:3" s="32" customFormat="1" ht="18.95" customHeight="1" x14ac:dyDescent="0.25">
      <c r="A2" s="187" t="s">
        <v>508</v>
      </c>
      <c r="B2" s="188"/>
      <c r="C2" s="189"/>
    </row>
    <row r="3" spans="1:3" s="32" customFormat="1" ht="18.95" customHeight="1" x14ac:dyDescent="0.25">
      <c r="A3" s="187" t="s">
        <v>603</v>
      </c>
      <c r="B3" s="188"/>
      <c r="C3" s="189"/>
    </row>
    <row r="4" spans="1:3" x14ac:dyDescent="0.2">
      <c r="A4" s="179" t="s">
        <v>507</v>
      </c>
      <c r="B4" s="180"/>
      <c r="C4" s="181"/>
    </row>
    <row r="5" spans="1:3" ht="22.35" customHeight="1" x14ac:dyDescent="0.2">
      <c r="A5" s="190" t="s">
        <v>406</v>
      </c>
      <c r="B5" s="191"/>
      <c r="C5" s="129">
        <v>2025</v>
      </c>
    </row>
    <row r="6" spans="1:3" x14ac:dyDescent="0.2">
      <c r="A6" s="70" t="s">
        <v>448</v>
      </c>
      <c r="B6" s="45"/>
      <c r="C6" s="92">
        <v>29270291.719999999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4936580.2699999996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11400</v>
      </c>
    </row>
    <row r="12" spans="1:3" x14ac:dyDescent="0.2">
      <c r="A12" s="76">
        <v>2.4</v>
      </c>
      <c r="B12" s="63" t="s">
        <v>159</v>
      </c>
      <c r="C12" s="93">
        <v>32500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860031.6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152289</v>
      </c>
    </row>
    <row r="20" spans="1:3" x14ac:dyDescent="0.2">
      <c r="A20" s="76" t="s">
        <v>477</v>
      </c>
      <c r="B20" s="63" t="s">
        <v>452</v>
      </c>
      <c r="C20" s="93">
        <v>3880359.67</v>
      </c>
    </row>
    <row r="21" spans="1:3" x14ac:dyDescent="0.2">
      <c r="A21" s="76" t="s">
        <v>478</v>
      </c>
      <c r="B21" s="63" t="s">
        <v>453</v>
      </c>
      <c r="C21" s="93">
        <v>0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0</v>
      </c>
    </row>
    <row r="32" spans="1:3" x14ac:dyDescent="0.2">
      <c r="A32" s="76" t="s">
        <v>470</v>
      </c>
      <c r="B32" s="63" t="s">
        <v>358</v>
      </c>
      <c r="C32" s="93">
        <v>0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551</v>
      </c>
      <c r="B37" s="63" t="s">
        <v>599</v>
      </c>
      <c r="C37" s="93">
        <v>0</v>
      </c>
    </row>
    <row r="38" spans="1:3" x14ac:dyDescent="0.2">
      <c r="A38" s="76" t="s">
        <v>552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550</v>
      </c>
      <c r="B40" s="45"/>
      <c r="C40" s="88">
        <f>C6-C8+C31</f>
        <v>24333711.449999999</v>
      </c>
    </row>
    <row r="42" spans="1:3" x14ac:dyDescent="0.2">
      <c r="B42" s="30" t="s">
        <v>518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58"/>
  <sheetViews>
    <sheetView tabSelected="1" zoomScale="78" workbookViewId="0">
      <selection activeCell="G11" sqref="G11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5703125" style="22" bestFit="1" customWidth="1"/>
    <col min="6" max="6" width="19.42578125" style="22" customWidth="1"/>
    <col min="7" max="7" width="24.140625" style="22" bestFit="1" customWidth="1"/>
    <col min="8" max="10" width="20.42578125" style="22" customWidth="1"/>
    <col min="11" max="16384" width="9.140625" style="22"/>
  </cols>
  <sheetData>
    <row r="1" spans="1:10" ht="18.95" customHeight="1" x14ac:dyDescent="0.2">
      <c r="A1" s="172" t="s">
        <v>602</v>
      </c>
      <c r="B1" s="193"/>
      <c r="C1" s="193"/>
      <c r="D1" s="193"/>
      <c r="E1" s="193"/>
      <c r="F1" s="193"/>
      <c r="G1" s="20" t="s">
        <v>498</v>
      </c>
      <c r="H1" s="21">
        <v>2025</v>
      </c>
    </row>
    <row r="2" spans="1:10" ht="18.95" customHeight="1" x14ac:dyDescent="0.2">
      <c r="A2" s="172" t="s">
        <v>509</v>
      </c>
      <c r="B2" s="193"/>
      <c r="C2" s="193"/>
      <c r="D2" s="193"/>
      <c r="E2" s="193"/>
      <c r="F2" s="193"/>
      <c r="G2" s="20" t="s">
        <v>499</v>
      </c>
      <c r="H2" s="21" t="s">
        <v>501</v>
      </c>
    </row>
    <row r="3" spans="1:10" ht="18.95" customHeight="1" x14ac:dyDescent="0.2">
      <c r="A3" s="194" t="s">
        <v>603</v>
      </c>
      <c r="B3" s="195"/>
      <c r="C3" s="195"/>
      <c r="D3" s="195"/>
      <c r="E3" s="195"/>
      <c r="F3" s="195"/>
      <c r="G3" s="20" t="s">
        <v>500</v>
      </c>
      <c r="H3" s="21">
        <v>1</v>
      </c>
    </row>
    <row r="4" spans="1:10" x14ac:dyDescent="0.2">
      <c r="A4" s="194" t="str">
        <f>'Notas a los Edos Financieros'!A4</f>
        <v>(Cifras en Pesos)</v>
      </c>
      <c r="B4" s="195"/>
      <c r="C4" s="195"/>
      <c r="D4" s="195"/>
      <c r="E4" s="195"/>
      <c r="F4" s="195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6">
        <v>0</v>
      </c>
      <c r="D10" s="146">
        <v>0</v>
      </c>
      <c r="E10" s="146">
        <v>0</v>
      </c>
      <c r="F10" s="146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6">
        <v>0</v>
      </c>
      <c r="D11" s="146">
        <v>0</v>
      </c>
      <c r="E11" s="146">
        <v>0</v>
      </c>
      <c r="F11" s="146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6">
        <v>0</v>
      </c>
      <c r="D12" s="146">
        <v>0</v>
      </c>
      <c r="E12" s="146">
        <v>0</v>
      </c>
      <c r="F12" s="146">
        <f t="shared" si="0"/>
        <v>0</v>
      </c>
    </row>
    <row r="13" spans="1:10" x14ac:dyDescent="0.2">
      <c r="A13" s="22">
        <v>7140</v>
      </c>
      <c r="B13" s="22" t="s">
        <v>76</v>
      </c>
      <c r="C13" s="146">
        <v>0</v>
      </c>
      <c r="D13" s="146">
        <v>0</v>
      </c>
      <c r="E13" s="146">
        <v>0</v>
      </c>
      <c r="F13" s="146">
        <f t="shared" si="0"/>
        <v>0</v>
      </c>
    </row>
    <row r="14" spans="1:10" x14ac:dyDescent="0.2">
      <c r="A14" s="22">
        <v>7150</v>
      </c>
      <c r="B14" s="22" t="s">
        <v>75</v>
      </c>
      <c r="C14" s="146">
        <v>0</v>
      </c>
      <c r="D14" s="146">
        <v>0</v>
      </c>
      <c r="E14" s="146">
        <v>0</v>
      </c>
      <c r="F14" s="146">
        <f t="shared" si="0"/>
        <v>0</v>
      </c>
    </row>
    <row r="15" spans="1:10" x14ac:dyDescent="0.2">
      <c r="A15" s="22">
        <v>7160</v>
      </c>
      <c r="B15" s="22" t="s">
        <v>74</v>
      </c>
      <c r="C15" s="146">
        <v>0</v>
      </c>
      <c r="D15" s="146">
        <v>0</v>
      </c>
      <c r="E15" s="146">
        <v>0</v>
      </c>
      <c r="F15" s="146">
        <f t="shared" si="0"/>
        <v>0</v>
      </c>
    </row>
    <row r="16" spans="1:10" x14ac:dyDescent="0.2">
      <c r="A16" s="22">
        <v>7210</v>
      </c>
      <c r="B16" s="22" t="s">
        <v>73</v>
      </c>
      <c r="C16" s="146">
        <v>0</v>
      </c>
      <c r="D16" s="146">
        <v>0</v>
      </c>
      <c r="E16" s="146">
        <v>0</v>
      </c>
      <c r="F16" s="146">
        <f t="shared" si="0"/>
        <v>0</v>
      </c>
    </row>
    <row r="17" spans="1:6" x14ac:dyDescent="0.2">
      <c r="A17" s="22">
        <v>7220</v>
      </c>
      <c r="B17" s="22" t="s">
        <v>72</v>
      </c>
      <c r="C17" s="146">
        <v>0</v>
      </c>
      <c r="D17" s="146">
        <v>0</v>
      </c>
      <c r="E17" s="146">
        <v>0</v>
      </c>
      <c r="F17" s="146">
        <f t="shared" si="0"/>
        <v>0</v>
      </c>
    </row>
    <row r="18" spans="1:6" x14ac:dyDescent="0.2">
      <c r="A18" s="22">
        <v>7230</v>
      </c>
      <c r="B18" s="22" t="s">
        <v>71</v>
      </c>
      <c r="C18" s="146">
        <v>0</v>
      </c>
      <c r="D18" s="146">
        <v>0</v>
      </c>
      <c r="E18" s="146">
        <v>0</v>
      </c>
      <c r="F18" s="146">
        <f t="shared" si="0"/>
        <v>0</v>
      </c>
    </row>
    <row r="19" spans="1:6" x14ac:dyDescent="0.2">
      <c r="A19" s="22">
        <v>7240</v>
      </c>
      <c r="B19" s="22" t="s">
        <v>70</v>
      </c>
      <c r="C19" s="146">
        <v>0</v>
      </c>
      <c r="D19" s="146">
        <v>0</v>
      </c>
      <c r="E19" s="146">
        <v>0</v>
      </c>
      <c r="F19" s="146">
        <f t="shared" si="0"/>
        <v>0</v>
      </c>
    </row>
    <row r="20" spans="1:6" x14ac:dyDescent="0.2">
      <c r="A20" s="22">
        <v>7250</v>
      </c>
      <c r="B20" s="22" t="s">
        <v>69</v>
      </c>
      <c r="C20" s="146">
        <v>0</v>
      </c>
      <c r="D20" s="146">
        <v>0</v>
      </c>
      <c r="E20" s="146">
        <v>0</v>
      </c>
      <c r="F20" s="146">
        <f t="shared" si="0"/>
        <v>0</v>
      </c>
    </row>
    <row r="21" spans="1:6" x14ac:dyDescent="0.2">
      <c r="A21" s="22">
        <v>7260</v>
      </c>
      <c r="B21" s="22" t="s">
        <v>68</v>
      </c>
      <c r="C21" s="146">
        <v>0</v>
      </c>
      <c r="D21" s="146">
        <v>0</v>
      </c>
      <c r="E21" s="146">
        <v>0</v>
      </c>
      <c r="F21" s="146">
        <f t="shared" si="0"/>
        <v>0</v>
      </c>
    </row>
    <row r="22" spans="1:6" x14ac:dyDescent="0.2">
      <c r="A22" s="22">
        <v>7310</v>
      </c>
      <c r="B22" s="22" t="s">
        <v>67</v>
      </c>
      <c r="C22" s="146">
        <v>0</v>
      </c>
      <c r="D22" s="146">
        <v>0</v>
      </c>
      <c r="E22" s="146">
        <v>0</v>
      </c>
      <c r="F22" s="146">
        <f t="shared" si="0"/>
        <v>0</v>
      </c>
    </row>
    <row r="23" spans="1:6" x14ac:dyDescent="0.2">
      <c r="A23" s="22">
        <v>7320</v>
      </c>
      <c r="B23" s="22" t="s">
        <v>66</v>
      </c>
      <c r="C23" s="146">
        <v>0</v>
      </c>
      <c r="D23" s="146">
        <v>0</v>
      </c>
      <c r="E23" s="146">
        <v>0</v>
      </c>
      <c r="F23" s="146">
        <f t="shared" si="0"/>
        <v>0</v>
      </c>
    </row>
    <row r="24" spans="1:6" x14ac:dyDescent="0.2">
      <c r="A24" s="22">
        <v>7330</v>
      </c>
      <c r="B24" s="22" t="s">
        <v>65</v>
      </c>
      <c r="C24" s="146">
        <v>0</v>
      </c>
      <c r="D24" s="146">
        <v>0</v>
      </c>
      <c r="E24" s="146">
        <v>0</v>
      </c>
      <c r="F24" s="146">
        <f t="shared" si="0"/>
        <v>0</v>
      </c>
    </row>
    <row r="25" spans="1:6" x14ac:dyDescent="0.2">
      <c r="A25" s="22">
        <v>7340</v>
      </c>
      <c r="B25" s="22" t="s">
        <v>64</v>
      </c>
      <c r="C25" s="146">
        <v>0</v>
      </c>
      <c r="D25" s="146">
        <v>0</v>
      </c>
      <c r="E25" s="146">
        <v>0</v>
      </c>
      <c r="F25" s="146">
        <f t="shared" si="0"/>
        <v>0</v>
      </c>
    </row>
    <row r="26" spans="1:6" x14ac:dyDescent="0.2">
      <c r="A26" s="22">
        <v>7350</v>
      </c>
      <c r="B26" s="22" t="s">
        <v>63</v>
      </c>
      <c r="C26" s="146">
        <v>0</v>
      </c>
      <c r="D26" s="146">
        <v>0</v>
      </c>
      <c r="E26" s="146">
        <v>0</v>
      </c>
      <c r="F26" s="146">
        <f t="shared" si="0"/>
        <v>0</v>
      </c>
    </row>
    <row r="27" spans="1:6" x14ac:dyDescent="0.2">
      <c r="A27" s="22">
        <v>7360</v>
      </c>
      <c r="B27" s="22" t="s">
        <v>62</v>
      </c>
      <c r="C27" s="146">
        <v>0</v>
      </c>
      <c r="D27" s="146">
        <v>0</v>
      </c>
      <c r="E27" s="146">
        <v>0</v>
      </c>
      <c r="F27" s="146">
        <f t="shared" si="0"/>
        <v>0</v>
      </c>
    </row>
    <row r="28" spans="1:6" x14ac:dyDescent="0.2">
      <c r="A28" s="22">
        <v>7410</v>
      </c>
      <c r="B28" s="22" t="s">
        <v>61</v>
      </c>
      <c r="C28" s="146">
        <v>0</v>
      </c>
      <c r="D28" s="146">
        <v>0</v>
      </c>
      <c r="E28" s="146">
        <v>0</v>
      </c>
      <c r="F28" s="146">
        <f t="shared" si="0"/>
        <v>0</v>
      </c>
    </row>
    <row r="29" spans="1:6" x14ac:dyDescent="0.2">
      <c r="A29" s="22">
        <v>7420</v>
      </c>
      <c r="B29" s="22" t="s">
        <v>60</v>
      </c>
      <c r="C29" s="146">
        <v>0</v>
      </c>
      <c r="D29" s="146">
        <v>0</v>
      </c>
      <c r="E29" s="146">
        <v>0</v>
      </c>
      <c r="F29" s="146">
        <f t="shared" si="0"/>
        <v>0</v>
      </c>
    </row>
    <row r="30" spans="1:6" x14ac:dyDescent="0.2">
      <c r="A30" s="22">
        <v>7510</v>
      </c>
      <c r="B30" s="22" t="s">
        <v>59</v>
      </c>
      <c r="C30" s="146">
        <v>0</v>
      </c>
      <c r="D30" s="146">
        <v>0</v>
      </c>
      <c r="E30" s="146">
        <v>0</v>
      </c>
      <c r="F30" s="146">
        <f t="shared" si="0"/>
        <v>0</v>
      </c>
    </row>
    <row r="31" spans="1:6" x14ac:dyDescent="0.2">
      <c r="A31" s="22">
        <v>7520</v>
      </c>
      <c r="B31" s="22" t="s">
        <v>58</v>
      </c>
      <c r="C31" s="146">
        <v>0</v>
      </c>
      <c r="D31" s="146">
        <v>0</v>
      </c>
      <c r="E31" s="146">
        <v>0</v>
      </c>
      <c r="F31" s="146">
        <f t="shared" si="0"/>
        <v>0</v>
      </c>
    </row>
    <row r="32" spans="1:6" x14ac:dyDescent="0.2">
      <c r="A32" s="22">
        <v>7610</v>
      </c>
      <c r="B32" s="22" t="s">
        <v>57</v>
      </c>
      <c r="C32" s="146">
        <v>0</v>
      </c>
      <c r="D32" s="146">
        <v>0</v>
      </c>
      <c r="E32" s="146">
        <v>0</v>
      </c>
      <c r="F32" s="146">
        <f t="shared" si="0"/>
        <v>0</v>
      </c>
    </row>
    <row r="33" spans="1:6" x14ac:dyDescent="0.2">
      <c r="A33" s="22">
        <v>7620</v>
      </c>
      <c r="B33" s="22" t="s">
        <v>56</v>
      </c>
      <c r="C33" s="146">
        <v>0</v>
      </c>
      <c r="D33" s="146">
        <v>0</v>
      </c>
      <c r="E33" s="146">
        <v>0</v>
      </c>
      <c r="F33" s="146">
        <f t="shared" si="0"/>
        <v>0</v>
      </c>
    </row>
    <row r="34" spans="1:6" x14ac:dyDescent="0.2">
      <c r="A34" s="22">
        <v>7630</v>
      </c>
      <c r="B34" s="22" t="s">
        <v>55</v>
      </c>
      <c r="C34" s="146">
        <v>0</v>
      </c>
      <c r="D34" s="146">
        <v>0</v>
      </c>
      <c r="E34" s="146">
        <v>0</v>
      </c>
      <c r="F34" s="146">
        <f t="shared" si="0"/>
        <v>0</v>
      </c>
    </row>
    <row r="35" spans="1:6" x14ac:dyDescent="0.2">
      <c r="A35" s="22">
        <v>7640</v>
      </c>
      <c r="B35" s="22" t="s">
        <v>54</v>
      </c>
      <c r="C35" s="146">
        <v>0</v>
      </c>
      <c r="D35" s="146">
        <v>0</v>
      </c>
      <c r="E35" s="146">
        <v>0</v>
      </c>
      <c r="F35" s="146">
        <f t="shared" ref="F35" si="1">C35+D35+E35</f>
        <v>0</v>
      </c>
    </row>
    <row r="36" spans="1:6" x14ac:dyDescent="0.2">
      <c r="C36" s="146"/>
      <c r="D36" s="146"/>
      <c r="E36" s="146"/>
      <c r="F36" s="146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192" t="s">
        <v>553</v>
      </c>
      <c r="C39" s="192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100310830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-78385848.879999995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1039905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-0.31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-22964885.809999999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2" t="s">
        <v>554</v>
      </c>
      <c r="C48" s="192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0">
        <v>-100310830</v>
      </c>
    </row>
    <row r="51" spans="1:3" x14ac:dyDescent="0.2">
      <c r="A51" s="22">
        <v>8220</v>
      </c>
      <c r="B51" s="103" t="s">
        <v>46</v>
      </c>
      <c r="C51" s="160">
        <v>74660156.569999993</v>
      </c>
    </row>
    <row r="52" spans="1:3" x14ac:dyDescent="0.2">
      <c r="A52" s="22">
        <v>8230</v>
      </c>
      <c r="B52" s="103" t="s">
        <v>600</v>
      </c>
      <c r="C52" s="160">
        <v>-3725582.74</v>
      </c>
    </row>
    <row r="53" spans="1:3" x14ac:dyDescent="0.2">
      <c r="A53" s="22">
        <v>8240</v>
      </c>
      <c r="B53" s="103" t="s">
        <v>45</v>
      </c>
      <c r="C53" s="160">
        <v>105964.45</v>
      </c>
    </row>
    <row r="54" spans="1:3" x14ac:dyDescent="0.2">
      <c r="A54" s="22">
        <v>8250</v>
      </c>
      <c r="B54" s="103" t="s">
        <v>44</v>
      </c>
      <c r="C54" s="160">
        <v>0</v>
      </c>
    </row>
    <row r="55" spans="1:3" x14ac:dyDescent="0.2">
      <c r="A55" s="22">
        <v>8260</v>
      </c>
      <c r="B55" s="103" t="s">
        <v>43</v>
      </c>
      <c r="C55" s="160">
        <v>713918.32</v>
      </c>
    </row>
    <row r="56" spans="1:3" x14ac:dyDescent="0.2">
      <c r="A56" s="22">
        <v>8270</v>
      </c>
      <c r="B56" s="103" t="s">
        <v>42</v>
      </c>
      <c r="C56" s="160">
        <v>28556373.399999999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purl.org/dc/dcmitype/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documentManagement/type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Timbrado</cp:lastModifiedBy>
  <cp:lastPrinted>2019-02-13T21:19:08Z</cp:lastPrinted>
  <dcterms:created xsi:type="dcterms:W3CDTF">2012-12-11T20:36:24Z</dcterms:created>
  <dcterms:modified xsi:type="dcterms:W3CDTF">2025-04-29T22:01:36Z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